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9045" activeTab="3"/>
  </bookViews>
  <sheets>
    <sheet name="Diamond" sheetId="1" r:id="rId1"/>
    <sheet name="Steel" sheetId="3" r:id="rId2"/>
    <sheet name="Rubber" sheetId="4" r:id="rId3"/>
    <sheet name="Isabgul" sheetId="5" r:id="rId4"/>
  </sheets>
  <calcPr calcId="145621"/>
</workbook>
</file>

<file path=xl/calcChain.xml><?xml version="1.0" encoding="utf-8"?>
<calcChain xmlns="http://schemas.openxmlformats.org/spreadsheetml/2006/main">
  <c r="F7" i="4" l="1"/>
  <c r="F6" i="4"/>
  <c r="F5" i="4"/>
  <c r="F4" i="4"/>
  <c r="F10" i="4" l="1"/>
  <c r="F11" i="4"/>
  <c r="F9" i="4" l="1"/>
  <c r="F8" i="4"/>
  <c r="F15" i="4" l="1"/>
  <c r="F14" i="4"/>
  <c r="F13" i="4"/>
  <c r="F12" i="4"/>
  <c r="F19" i="4" l="1"/>
  <c r="F18" i="4" l="1"/>
  <c r="F17" i="4"/>
  <c r="F16" i="4"/>
  <c r="F21" i="4" l="1"/>
  <c r="F23" i="4" l="1"/>
  <c r="F22" i="4"/>
  <c r="F20" i="4"/>
  <c r="F27" i="4" l="1"/>
  <c r="F26" i="4" l="1"/>
  <c r="F25" i="4"/>
  <c r="F24" i="4"/>
  <c r="F31" i="4" l="1"/>
  <c r="F30" i="4" l="1"/>
  <c r="F29" i="4"/>
  <c r="F28" i="4"/>
  <c r="F34" i="4" l="1"/>
  <c r="F35" i="4"/>
  <c r="F33" i="4" l="1"/>
  <c r="F32" i="4"/>
  <c r="F38" i="4" l="1"/>
  <c r="F39" i="4" l="1"/>
  <c r="F37" i="4"/>
  <c r="F36" i="4"/>
  <c r="F40" i="4" l="1"/>
  <c r="F42" i="4"/>
  <c r="F43" i="4"/>
  <c r="F41" i="4"/>
  <c r="F45" i="4" l="1"/>
  <c r="F47" i="4" l="1"/>
  <c r="F46" i="4"/>
  <c r="F44" i="4"/>
  <c r="F51" i="4" l="1"/>
  <c r="F50" i="4"/>
  <c r="F49" i="4"/>
  <c r="F48" i="4"/>
  <c r="F55" i="4" l="1"/>
  <c r="F54" i="4"/>
  <c r="F53" i="4"/>
  <c r="F52" i="4"/>
  <c r="F57" i="4" l="1"/>
  <c r="F58" i="4"/>
  <c r="F59" i="4"/>
  <c r="F56" i="4" l="1"/>
  <c r="F63" i="4" l="1"/>
  <c r="F62" i="4"/>
  <c r="F61" i="4"/>
  <c r="F60" i="4"/>
  <c r="F66" i="4" l="1"/>
  <c r="F67" i="4" l="1"/>
  <c r="F65" i="4"/>
  <c r="F64" i="4"/>
  <c r="F70" i="4" l="1"/>
  <c r="F75" i="4" l="1"/>
  <c r="F74" i="4"/>
  <c r="F73" i="4"/>
  <c r="F72" i="4"/>
  <c r="F71" i="4"/>
  <c r="F69" i="4"/>
  <c r="F68" i="4" l="1"/>
  <c r="F78" i="4" l="1"/>
  <c r="F79" i="4" l="1"/>
  <c r="F77" i="4"/>
  <c r="F76" i="4"/>
  <c r="F82" i="4" l="1"/>
  <c r="F83" i="4" l="1"/>
  <c r="F81" i="4"/>
  <c r="F80" i="4"/>
  <c r="F87" i="4" l="1"/>
  <c r="F86" i="4" l="1"/>
  <c r="F85" i="4"/>
  <c r="F84" i="4"/>
  <c r="F91" i="4" l="1"/>
  <c r="F90" i="4" l="1"/>
  <c r="F89" i="4"/>
  <c r="F88" i="4"/>
</calcChain>
</file>

<file path=xl/sharedStrings.xml><?xml version="1.0" encoding="utf-8"?>
<sst xmlns="http://schemas.openxmlformats.org/spreadsheetml/2006/main" count="564" uniqueCount="32">
  <si>
    <t>Exchange Deliverable Stock Position</t>
  </si>
  <si>
    <t>Date</t>
  </si>
  <si>
    <t>Commodity</t>
  </si>
  <si>
    <t>Delivery Center</t>
  </si>
  <si>
    <t>State</t>
  </si>
  <si>
    <t>Vault Name &amp; Address</t>
  </si>
  <si>
    <t>PRODUCT</t>
  </si>
  <si>
    <t>DIAMOND1CT (E-Unit in Cents)</t>
  </si>
  <si>
    <t>DIAMOND0.5CT (E-Unit in Cents)</t>
  </si>
  <si>
    <t>DIAMOND0.3CT (E-Unit in Cents)</t>
  </si>
  <si>
    <t>DIAMOND</t>
  </si>
  <si>
    <t>Surat</t>
  </si>
  <si>
    <t>Gujarat</t>
  </si>
  <si>
    <t>C-601, Diamond World Mini Bazar,
Varacha Road, 
Surat - 395006</t>
  </si>
  <si>
    <t>Weight in MT</t>
  </si>
  <si>
    <t>Name &amp; Address of Warehouse</t>
  </si>
  <si>
    <t>STEELLONG</t>
  </si>
  <si>
    <t>GHAZIABAD</t>
  </si>
  <si>
    <t>UP</t>
  </si>
  <si>
    <t>RUBBER</t>
  </si>
  <si>
    <t>KOCHI</t>
  </si>
  <si>
    <t>KERALA</t>
  </si>
  <si>
    <t>CW Kanjikode</t>
  </si>
  <si>
    <t>CW Trichur</t>
  </si>
  <si>
    <t>CW Trivandrum</t>
  </si>
  <si>
    <t xml:space="preserve">CW Ernakulam </t>
  </si>
  <si>
    <t>Sohan Lal Commodity Management Private Limited
Khasra Number 358-359, Village Morta, Jalalabad Pargana, Ghaziabad, UP-201001</t>
  </si>
  <si>
    <t>**The stock valid for exchange delivery in June contract is 700 MTs &amp; July Contract is 120 MTs.</t>
  </si>
  <si>
    <t>ISABGUL</t>
  </si>
  <si>
    <t>UNJHA</t>
  </si>
  <si>
    <t>GUJARAT</t>
  </si>
  <si>
    <t>Sohan Lal Commodity Management Private Limited 
Khasra Number 358-359, Village Muktupur, sonok cross road Muktupur 384170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</si>
</sst>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5" fontId="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center"/>
    </xf>
    <xf numFmtId="15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1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4" fontId="0" fillId="0" borderId="2" xfId="0" applyNumberFormat="1" applyFill="1" applyBorder="1" applyAlignment="1">
      <alignment horizontal="center" vertical="center"/>
    </xf>
  </cellXfs>
  <cellStyles count="2">
    <cellStyle name="Normal" xfId="0" builtinId="0"/>
    <cellStyle name="Normal_report_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4" sqref="A4"/>
    </sheetView>
  </sheetViews>
  <sheetFormatPr defaultRowHeight="15" x14ac:dyDescent="0.25"/>
  <cols>
    <col min="1" max="1" width="10.42578125" bestFit="1" customWidth="1"/>
    <col min="2" max="2" width="11.28515625" bestFit="1" customWidth="1"/>
    <col min="3" max="3" width="15" bestFit="1" customWidth="1"/>
    <col min="4" max="4" width="11.28515625" customWidth="1"/>
    <col min="5" max="5" width="34.85546875" customWidth="1"/>
    <col min="6" max="6" width="28.5703125" bestFit="1" customWidth="1"/>
    <col min="7" max="7" width="30.5703125" bestFit="1" customWidth="1"/>
    <col min="8" max="8" width="30.5703125" style="1" bestFit="1" customWidth="1"/>
    <col min="9" max="16384" width="9.140625" style="1"/>
  </cols>
  <sheetData>
    <row r="1" spans="1:8" x14ac:dyDescent="0.25">
      <c r="A1" s="40" t="s">
        <v>0</v>
      </c>
      <c r="B1" s="41"/>
      <c r="C1" s="41"/>
      <c r="D1" s="41"/>
      <c r="E1" s="41"/>
      <c r="F1" s="41"/>
      <c r="G1" s="41"/>
      <c r="H1" s="41"/>
    </row>
    <row r="2" spans="1:8" x14ac:dyDescent="0.25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3" t="s">
        <v>6</v>
      </c>
      <c r="G2" s="43"/>
      <c r="H2" s="43"/>
    </row>
    <row r="3" spans="1:8" x14ac:dyDescent="0.25">
      <c r="A3" s="42"/>
      <c r="B3" s="42"/>
      <c r="C3" s="42"/>
      <c r="D3" s="42"/>
      <c r="E3" s="42"/>
      <c r="F3" s="2" t="s">
        <v>7</v>
      </c>
      <c r="G3" s="2" t="s">
        <v>8</v>
      </c>
      <c r="H3" s="2" t="s">
        <v>9</v>
      </c>
    </row>
    <row r="4" spans="1:8" ht="45" x14ac:dyDescent="0.25">
      <c r="A4" s="9">
        <v>43616</v>
      </c>
      <c r="B4" s="38" t="s">
        <v>10</v>
      </c>
      <c r="C4" s="38" t="s">
        <v>11</v>
      </c>
      <c r="D4" s="38" t="s">
        <v>12</v>
      </c>
      <c r="E4" s="4" t="s">
        <v>13</v>
      </c>
      <c r="F4" s="5">
        <v>8005</v>
      </c>
      <c r="G4" s="5">
        <v>4665</v>
      </c>
      <c r="H4" s="5">
        <v>680</v>
      </c>
    </row>
    <row r="5" spans="1:8" ht="45" x14ac:dyDescent="0.25">
      <c r="A5" s="9">
        <v>43615</v>
      </c>
      <c r="B5" s="37" t="s">
        <v>10</v>
      </c>
      <c r="C5" s="37" t="s">
        <v>11</v>
      </c>
      <c r="D5" s="37" t="s">
        <v>12</v>
      </c>
      <c r="E5" s="4" t="s">
        <v>13</v>
      </c>
      <c r="F5" s="5">
        <v>7896</v>
      </c>
      <c r="G5" s="5">
        <v>4665</v>
      </c>
      <c r="H5" s="5">
        <v>680</v>
      </c>
    </row>
    <row r="6" spans="1:8" ht="45" x14ac:dyDescent="0.25">
      <c r="A6" s="9">
        <v>43614</v>
      </c>
      <c r="B6" s="36" t="s">
        <v>10</v>
      </c>
      <c r="C6" s="36" t="s">
        <v>11</v>
      </c>
      <c r="D6" s="36" t="s">
        <v>12</v>
      </c>
      <c r="E6" s="4" t="s">
        <v>13</v>
      </c>
      <c r="F6" s="5">
        <v>7896</v>
      </c>
      <c r="G6" s="5">
        <v>4665</v>
      </c>
      <c r="H6" s="5">
        <v>680</v>
      </c>
    </row>
    <row r="7" spans="1:8" ht="45" x14ac:dyDescent="0.25">
      <c r="A7" s="9">
        <v>43613</v>
      </c>
      <c r="B7" s="35" t="s">
        <v>10</v>
      </c>
      <c r="C7" s="35" t="s">
        <v>11</v>
      </c>
      <c r="D7" s="35" t="s">
        <v>12</v>
      </c>
      <c r="E7" s="4" t="s">
        <v>13</v>
      </c>
      <c r="F7" s="5">
        <v>7896</v>
      </c>
      <c r="G7" s="5">
        <v>4665</v>
      </c>
      <c r="H7" s="5">
        <v>680</v>
      </c>
    </row>
    <row r="8" spans="1:8" ht="45" x14ac:dyDescent="0.25">
      <c r="A8" s="9">
        <v>43612</v>
      </c>
      <c r="B8" s="34" t="s">
        <v>10</v>
      </c>
      <c r="C8" s="34" t="s">
        <v>11</v>
      </c>
      <c r="D8" s="34" t="s">
        <v>12</v>
      </c>
      <c r="E8" s="4" t="s">
        <v>13</v>
      </c>
      <c r="F8" s="5">
        <v>7896</v>
      </c>
      <c r="G8" s="5">
        <v>4665</v>
      </c>
      <c r="H8" s="5">
        <v>680</v>
      </c>
    </row>
    <row r="9" spans="1:8" ht="45" x14ac:dyDescent="0.25">
      <c r="A9" s="9">
        <v>43609</v>
      </c>
      <c r="B9" s="33" t="s">
        <v>10</v>
      </c>
      <c r="C9" s="33" t="s">
        <v>11</v>
      </c>
      <c r="D9" s="33" t="s">
        <v>12</v>
      </c>
      <c r="E9" s="4" t="s">
        <v>13</v>
      </c>
      <c r="F9" s="5">
        <v>7896</v>
      </c>
      <c r="G9" s="5">
        <v>4665</v>
      </c>
      <c r="H9" s="5">
        <v>680</v>
      </c>
    </row>
    <row r="10" spans="1:8" ht="45" x14ac:dyDescent="0.25">
      <c r="A10" s="9">
        <v>43608</v>
      </c>
      <c r="B10" s="32" t="s">
        <v>10</v>
      </c>
      <c r="C10" s="32" t="s">
        <v>11</v>
      </c>
      <c r="D10" s="32" t="s">
        <v>12</v>
      </c>
      <c r="E10" s="4" t="s">
        <v>13</v>
      </c>
      <c r="F10" s="5">
        <v>7896</v>
      </c>
      <c r="G10" s="5">
        <v>4665</v>
      </c>
      <c r="H10" s="5">
        <v>680</v>
      </c>
    </row>
    <row r="11" spans="1:8" ht="45" x14ac:dyDescent="0.25">
      <c r="A11" s="9">
        <v>43607</v>
      </c>
      <c r="B11" s="31" t="s">
        <v>10</v>
      </c>
      <c r="C11" s="31" t="s">
        <v>11</v>
      </c>
      <c r="D11" s="31" t="s">
        <v>12</v>
      </c>
      <c r="E11" s="4" t="s">
        <v>13</v>
      </c>
      <c r="F11" s="5">
        <v>7896</v>
      </c>
      <c r="G11" s="5">
        <v>4665</v>
      </c>
      <c r="H11" s="5">
        <v>680</v>
      </c>
    </row>
    <row r="12" spans="1:8" ht="45" x14ac:dyDescent="0.25">
      <c r="A12" s="9">
        <v>43606</v>
      </c>
      <c r="B12" s="29" t="s">
        <v>10</v>
      </c>
      <c r="C12" s="29" t="s">
        <v>11</v>
      </c>
      <c r="D12" s="29" t="s">
        <v>12</v>
      </c>
      <c r="E12" s="4" t="s">
        <v>13</v>
      </c>
      <c r="F12" s="5">
        <v>7896</v>
      </c>
      <c r="G12" s="5">
        <v>4665</v>
      </c>
      <c r="H12" s="5">
        <v>680</v>
      </c>
    </row>
    <row r="13" spans="1:8" ht="45" x14ac:dyDescent="0.25">
      <c r="A13" s="9">
        <v>43605</v>
      </c>
      <c r="B13" s="28" t="s">
        <v>10</v>
      </c>
      <c r="C13" s="28" t="s">
        <v>11</v>
      </c>
      <c r="D13" s="28" t="s">
        <v>12</v>
      </c>
      <c r="E13" s="4" t="s">
        <v>13</v>
      </c>
      <c r="F13" s="5">
        <v>7896</v>
      </c>
      <c r="G13" s="5">
        <v>4665</v>
      </c>
      <c r="H13" s="5">
        <v>680</v>
      </c>
    </row>
    <row r="14" spans="1:8" ht="45" x14ac:dyDescent="0.25">
      <c r="A14" s="9">
        <v>43602</v>
      </c>
      <c r="B14" s="27" t="s">
        <v>10</v>
      </c>
      <c r="C14" s="27" t="s">
        <v>11</v>
      </c>
      <c r="D14" s="27" t="s">
        <v>12</v>
      </c>
      <c r="E14" s="4" t="s">
        <v>13</v>
      </c>
      <c r="F14" s="5">
        <v>7896</v>
      </c>
      <c r="G14" s="5">
        <v>4665</v>
      </c>
      <c r="H14" s="5">
        <v>680</v>
      </c>
    </row>
    <row r="15" spans="1:8" ht="45" x14ac:dyDescent="0.25">
      <c r="A15" s="9">
        <v>43601</v>
      </c>
      <c r="B15" s="26" t="s">
        <v>10</v>
      </c>
      <c r="C15" s="26" t="s">
        <v>11</v>
      </c>
      <c r="D15" s="26" t="s">
        <v>12</v>
      </c>
      <c r="E15" s="4" t="s">
        <v>13</v>
      </c>
      <c r="F15" s="5">
        <v>7896</v>
      </c>
      <c r="G15" s="5">
        <v>4665</v>
      </c>
      <c r="H15" s="5">
        <v>680</v>
      </c>
    </row>
    <row r="16" spans="1:8" ht="45" x14ac:dyDescent="0.25">
      <c r="A16" s="9">
        <v>43600</v>
      </c>
      <c r="B16" s="25" t="s">
        <v>10</v>
      </c>
      <c r="C16" s="25" t="s">
        <v>11</v>
      </c>
      <c r="D16" s="25" t="s">
        <v>12</v>
      </c>
      <c r="E16" s="4" t="s">
        <v>13</v>
      </c>
      <c r="F16" s="5">
        <v>7896</v>
      </c>
      <c r="G16" s="5">
        <v>4665</v>
      </c>
      <c r="H16" s="5">
        <v>680</v>
      </c>
    </row>
    <row r="17" spans="1:8" ht="45" x14ac:dyDescent="0.25">
      <c r="A17" s="9">
        <v>43599</v>
      </c>
      <c r="B17" s="24" t="s">
        <v>10</v>
      </c>
      <c r="C17" s="24" t="s">
        <v>11</v>
      </c>
      <c r="D17" s="24" t="s">
        <v>12</v>
      </c>
      <c r="E17" s="4" t="s">
        <v>13</v>
      </c>
      <c r="F17" s="5">
        <v>7896</v>
      </c>
      <c r="G17" s="5">
        <v>4665</v>
      </c>
      <c r="H17" s="5">
        <v>680</v>
      </c>
    </row>
    <row r="18" spans="1:8" ht="45" x14ac:dyDescent="0.25">
      <c r="A18" s="9">
        <v>43598</v>
      </c>
      <c r="B18" s="24" t="s">
        <v>10</v>
      </c>
      <c r="C18" s="24" t="s">
        <v>11</v>
      </c>
      <c r="D18" s="24" t="s">
        <v>12</v>
      </c>
      <c r="E18" s="4" t="s">
        <v>13</v>
      </c>
      <c r="F18" s="5">
        <v>7896</v>
      </c>
      <c r="G18" s="5">
        <v>4665</v>
      </c>
      <c r="H18" s="5">
        <v>680</v>
      </c>
    </row>
    <row r="19" spans="1:8" ht="45" x14ac:dyDescent="0.25">
      <c r="A19" s="9">
        <v>43595</v>
      </c>
      <c r="B19" s="23" t="s">
        <v>10</v>
      </c>
      <c r="C19" s="23" t="s">
        <v>11</v>
      </c>
      <c r="D19" s="23" t="s">
        <v>12</v>
      </c>
      <c r="E19" s="4" t="s">
        <v>13</v>
      </c>
      <c r="F19" s="5">
        <v>7896</v>
      </c>
      <c r="G19" s="5">
        <v>4665</v>
      </c>
      <c r="H19" s="5">
        <v>680</v>
      </c>
    </row>
    <row r="20" spans="1:8" ht="45" x14ac:dyDescent="0.25">
      <c r="A20" s="9">
        <v>43594</v>
      </c>
      <c r="B20" s="22" t="s">
        <v>10</v>
      </c>
      <c r="C20" s="22" t="s">
        <v>11</v>
      </c>
      <c r="D20" s="22" t="s">
        <v>12</v>
      </c>
      <c r="E20" s="4" t="s">
        <v>13</v>
      </c>
      <c r="F20" s="5">
        <v>7896</v>
      </c>
      <c r="G20" s="5">
        <v>4665</v>
      </c>
      <c r="H20" s="5">
        <v>680</v>
      </c>
    </row>
    <row r="21" spans="1:8" ht="45" x14ac:dyDescent="0.25">
      <c r="A21" s="9">
        <v>43593</v>
      </c>
      <c r="B21" s="21" t="s">
        <v>10</v>
      </c>
      <c r="C21" s="21" t="s">
        <v>11</v>
      </c>
      <c r="D21" s="21" t="s">
        <v>12</v>
      </c>
      <c r="E21" s="4" t="s">
        <v>13</v>
      </c>
      <c r="F21" s="5">
        <v>7896</v>
      </c>
      <c r="G21" s="5">
        <v>4665</v>
      </c>
      <c r="H21" s="5">
        <v>680</v>
      </c>
    </row>
    <row r="22" spans="1:8" ht="45" x14ac:dyDescent="0.25">
      <c r="A22" s="9">
        <v>43592</v>
      </c>
      <c r="B22" s="20" t="s">
        <v>10</v>
      </c>
      <c r="C22" s="20" t="s">
        <v>11</v>
      </c>
      <c r="D22" s="20" t="s">
        <v>12</v>
      </c>
      <c r="E22" s="4" t="s">
        <v>13</v>
      </c>
      <c r="F22" s="5">
        <v>7896</v>
      </c>
      <c r="G22" s="5">
        <v>4665</v>
      </c>
      <c r="H22" s="5">
        <v>716</v>
      </c>
    </row>
    <row r="23" spans="1:8" ht="45" x14ac:dyDescent="0.25">
      <c r="A23" s="9">
        <v>43591</v>
      </c>
      <c r="B23" s="18" t="s">
        <v>10</v>
      </c>
      <c r="C23" s="18" t="s">
        <v>11</v>
      </c>
      <c r="D23" s="18" t="s">
        <v>12</v>
      </c>
      <c r="E23" s="4" t="s">
        <v>13</v>
      </c>
      <c r="F23" s="5">
        <v>7896</v>
      </c>
      <c r="G23" s="5">
        <v>4665</v>
      </c>
      <c r="H23" s="5">
        <v>716</v>
      </c>
    </row>
    <row r="24" spans="1:8" ht="45" x14ac:dyDescent="0.25">
      <c r="A24" s="9">
        <v>43588</v>
      </c>
      <c r="B24" s="16" t="s">
        <v>10</v>
      </c>
      <c r="C24" s="16" t="s">
        <v>11</v>
      </c>
      <c r="D24" s="16" t="s">
        <v>12</v>
      </c>
      <c r="E24" s="4" t="s">
        <v>13</v>
      </c>
      <c r="F24" s="5">
        <v>7695</v>
      </c>
      <c r="G24" s="5">
        <v>4665</v>
      </c>
      <c r="H24" s="5">
        <v>655</v>
      </c>
    </row>
    <row r="25" spans="1:8" ht="45" x14ac:dyDescent="0.25">
      <c r="A25" s="9">
        <v>43587</v>
      </c>
      <c r="B25" s="17" t="s">
        <v>10</v>
      </c>
      <c r="C25" s="17" t="s">
        <v>11</v>
      </c>
      <c r="D25" s="17" t="s">
        <v>12</v>
      </c>
      <c r="E25" s="4" t="s">
        <v>13</v>
      </c>
      <c r="F25" s="5">
        <v>7695</v>
      </c>
      <c r="G25" s="5">
        <v>4665</v>
      </c>
      <c r="H25" s="5">
        <v>655</v>
      </c>
    </row>
    <row r="29" spans="1:8" x14ac:dyDescent="0.25">
      <c r="F29" s="19"/>
    </row>
  </sheetData>
  <mergeCells count="7">
    <mergeCell ref="A1:H1"/>
    <mergeCell ref="A2:A3"/>
    <mergeCell ref="B2:B3"/>
    <mergeCell ref="C2:C3"/>
    <mergeCell ref="D2:D3"/>
    <mergeCell ref="E2:E3"/>
    <mergeCell ref="F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F4" sqref="F4"/>
    </sheetView>
  </sheetViews>
  <sheetFormatPr defaultColWidth="20.42578125" defaultRowHeight="15" x14ac:dyDescent="0.25"/>
  <cols>
    <col min="1" max="1" width="10" style="11" bestFit="1" customWidth="1"/>
    <col min="2" max="2" width="11.28515625" style="11" bestFit="1" customWidth="1"/>
    <col min="3" max="3" width="15" style="11" bestFit="1" customWidth="1"/>
    <col min="4" max="4" width="7.140625" style="11" customWidth="1"/>
    <col min="5" max="5" width="53.28515625" style="11" customWidth="1"/>
    <col min="6" max="6" width="20.42578125" style="12"/>
  </cols>
  <sheetData>
    <row r="1" spans="1:6" x14ac:dyDescent="0.25">
      <c r="A1" s="44" t="s">
        <v>0</v>
      </c>
      <c r="B1" s="45"/>
      <c r="C1" s="45"/>
      <c r="D1" s="45"/>
      <c r="E1" s="45"/>
      <c r="F1" s="45"/>
    </row>
    <row r="2" spans="1:6" x14ac:dyDescent="0.25">
      <c r="A2" s="47" t="s">
        <v>1</v>
      </c>
      <c r="B2" s="47" t="s">
        <v>2</v>
      </c>
      <c r="C2" s="47" t="s">
        <v>3</v>
      </c>
      <c r="D2" s="47" t="s">
        <v>4</v>
      </c>
      <c r="E2" s="47" t="s">
        <v>15</v>
      </c>
      <c r="F2" s="46" t="s">
        <v>14</v>
      </c>
    </row>
    <row r="3" spans="1:6" x14ac:dyDescent="0.25">
      <c r="A3" s="47"/>
      <c r="B3" s="47"/>
      <c r="C3" s="47"/>
      <c r="D3" s="47"/>
      <c r="E3" s="47"/>
      <c r="F3" s="46"/>
    </row>
    <row r="4" spans="1:6" ht="45" x14ac:dyDescent="0.25">
      <c r="A4" s="9">
        <v>43616</v>
      </c>
      <c r="B4" s="38" t="s">
        <v>16</v>
      </c>
      <c r="C4" s="38" t="s">
        <v>17</v>
      </c>
      <c r="D4" s="38" t="s">
        <v>18</v>
      </c>
      <c r="E4" s="10" t="s">
        <v>26</v>
      </c>
      <c r="F4" s="30">
        <v>2488.84</v>
      </c>
    </row>
    <row r="5" spans="1:6" ht="45" x14ac:dyDescent="0.25">
      <c r="A5" s="9">
        <v>43615</v>
      </c>
      <c r="B5" s="37" t="s">
        <v>16</v>
      </c>
      <c r="C5" s="37" t="s">
        <v>17</v>
      </c>
      <c r="D5" s="37" t="s">
        <v>18</v>
      </c>
      <c r="E5" s="10" t="s">
        <v>26</v>
      </c>
      <c r="F5" s="30">
        <v>2488.84</v>
      </c>
    </row>
    <row r="6" spans="1:6" ht="45" x14ac:dyDescent="0.25">
      <c r="A6" s="9">
        <v>43614</v>
      </c>
      <c r="B6" s="36" t="s">
        <v>16</v>
      </c>
      <c r="C6" s="36" t="s">
        <v>17</v>
      </c>
      <c r="D6" s="36" t="s">
        <v>18</v>
      </c>
      <c r="E6" s="10" t="s">
        <v>26</v>
      </c>
      <c r="F6" s="30">
        <v>2208.4900000000016</v>
      </c>
    </row>
    <row r="7" spans="1:6" ht="45" x14ac:dyDescent="0.25">
      <c r="A7" s="9">
        <v>43613</v>
      </c>
      <c r="B7" s="35" t="s">
        <v>16</v>
      </c>
      <c r="C7" s="35" t="s">
        <v>17</v>
      </c>
      <c r="D7" s="35" t="s">
        <v>18</v>
      </c>
      <c r="E7" s="10" t="s">
        <v>26</v>
      </c>
      <c r="F7" s="30">
        <v>2208.4900000000016</v>
      </c>
    </row>
    <row r="8" spans="1:6" ht="45" x14ac:dyDescent="0.25">
      <c r="A8" s="9">
        <v>43612</v>
      </c>
      <c r="B8" s="34" t="s">
        <v>16</v>
      </c>
      <c r="C8" s="34" t="s">
        <v>17</v>
      </c>
      <c r="D8" s="34" t="s">
        <v>18</v>
      </c>
      <c r="E8" s="10" t="s">
        <v>26</v>
      </c>
      <c r="F8" s="30">
        <v>2208.4900000000016</v>
      </c>
    </row>
    <row r="9" spans="1:6" ht="45" x14ac:dyDescent="0.25">
      <c r="A9" s="9">
        <v>43609</v>
      </c>
      <c r="B9" s="33" t="s">
        <v>16</v>
      </c>
      <c r="C9" s="33" t="s">
        <v>17</v>
      </c>
      <c r="D9" s="33" t="s">
        <v>18</v>
      </c>
      <c r="E9" s="10" t="s">
        <v>26</v>
      </c>
      <c r="F9" s="30">
        <v>2110.4299999999998</v>
      </c>
    </row>
    <row r="10" spans="1:6" ht="45" x14ac:dyDescent="0.25">
      <c r="A10" s="9">
        <v>43608</v>
      </c>
      <c r="B10" s="32" t="s">
        <v>16</v>
      </c>
      <c r="C10" s="32" t="s">
        <v>17</v>
      </c>
      <c r="D10" s="32" t="s">
        <v>18</v>
      </c>
      <c r="E10" s="10" t="s">
        <v>26</v>
      </c>
      <c r="F10" s="30">
        <v>2028.3200000000031</v>
      </c>
    </row>
    <row r="11" spans="1:6" ht="45" x14ac:dyDescent="0.25">
      <c r="A11" s="9">
        <v>43607</v>
      </c>
      <c r="B11" s="31" t="s">
        <v>16</v>
      </c>
      <c r="C11" s="31" t="s">
        <v>17</v>
      </c>
      <c r="D11" s="31" t="s">
        <v>18</v>
      </c>
      <c r="E11" s="10" t="s">
        <v>26</v>
      </c>
      <c r="F11" s="30">
        <v>2028.3200000000031</v>
      </c>
    </row>
    <row r="12" spans="1:6" ht="45" x14ac:dyDescent="0.25">
      <c r="A12" s="9">
        <v>43606</v>
      </c>
      <c r="B12" s="29" t="s">
        <v>16</v>
      </c>
      <c r="C12" s="29" t="s">
        <v>17</v>
      </c>
      <c r="D12" s="29" t="s">
        <v>18</v>
      </c>
      <c r="E12" s="10" t="s">
        <v>26</v>
      </c>
      <c r="F12" s="30">
        <v>2028.3200000000031</v>
      </c>
    </row>
    <row r="13" spans="1:6" ht="45" x14ac:dyDescent="0.25">
      <c r="A13" s="9">
        <v>43605</v>
      </c>
      <c r="B13" s="28" t="s">
        <v>16</v>
      </c>
      <c r="C13" s="28" t="s">
        <v>17</v>
      </c>
      <c r="D13" s="28" t="s">
        <v>18</v>
      </c>
      <c r="E13" s="10" t="s">
        <v>26</v>
      </c>
      <c r="F13" s="30">
        <v>2028.3200000000031</v>
      </c>
    </row>
    <row r="14" spans="1:6" ht="45" x14ac:dyDescent="0.25">
      <c r="A14" s="9">
        <v>43602</v>
      </c>
      <c r="B14" s="27" t="s">
        <v>16</v>
      </c>
      <c r="C14" s="27" t="s">
        <v>17</v>
      </c>
      <c r="D14" s="27" t="s">
        <v>18</v>
      </c>
      <c r="E14" s="10" t="s">
        <v>26</v>
      </c>
      <c r="F14" s="27">
        <v>1898.2</v>
      </c>
    </row>
    <row r="15" spans="1:6" ht="45" x14ac:dyDescent="0.25">
      <c r="A15" s="9">
        <v>43601</v>
      </c>
      <c r="B15" s="26" t="s">
        <v>16</v>
      </c>
      <c r="C15" s="26" t="s">
        <v>17</v>
      </c>
      <c r="D15" s="26" t="s">
        <v>18</v>
      </c>
      <c r="E15" s="10" t="s">
        <v>26</v>
      </c>
      <c r="F15" s="26">
        <v>1898.2</v>
      </c>
    </row>
    <row r="16" spans="1:6" ht="45" x14ac:dyDescent="0.25">
      <c r="A16" s="9">
        <v>43600</v>
      </c>
      <c r="B16" s="25" t="s">
        <v>16</v>
      </c>
      <c r="C16" s="25" t="s">
        <v>17</v>
      </c>
      <c r="D16" s="25" t="s">
        <v>18</v>
      </c>
      <c r="E16" s="10" t="s">
        <v>26</v>
      </c>
      <c r="F16" s="25">
        <v>1898.2</v>
      </c>
    </row>
    <row r="17" spans="1:6" ht="45" x14ac:dyDescent="0.25">
      <c r="A17" s="9">
        <v>43599</v>
      </c>
      <c r="B17" s="24" t="s">
        <v>16</v>
      </c>
      <c r="C17" s="24" t="s">
        <v>17</v>
      </c>
      <c r="D17" s="24" t="s">
        <v>18</v>
      </c>
      <c r="E17" s="10" t="s">
        <v>26</v>
      </c>
      <c r="F17" s="24">
        <v>1898.2</v>
      </c>
    </row>
    <row r="18" spans="1:6" ht="45" x14ac:dyDescent="0.25">
      <c r="A18" s="9">
        <v>43598</v>
      </c>
      <c r="B18" s="24" t="s">
        <v>16</v>
      </c>
      <c r="C18" s="24" t="s">
        <v>17</v>
      </c>
      <c r="D18" s="24" t="s">
        <v>18</v>
      </c>
      <c r="E18" s="10" t="s">
        <v>26</v>
      </c>
      <c r="F18" s="24">
        <v>1898.2</v>
      </c>
    </row>
    <row r="19" spans="1:6" ht="45" x14ac:dyDescent="0.25">
      <c r="A19" s="9">
        <v>43595</v>
      </c>
      <c r="B19" s="23" t="s">
        <v>16</v>
      </c>
      <c r="C19" s="23" t="s">
        <v>17</v>
      </c>
      <c r="D19" s="23" t="s">
        <v>18</v>
      </c>
      <c r="E19" s="10" t="s">
        <v>26</v>
      </c>
      <c r="F19" s="23">
        <v>1898.2</v>
      </c>
    </row>
    <row r="20" spans="1:6" ht="45" x14ac:dyDescent="0.25">
      <c r="A20" s="9">
        <v>43594</v>
      </c>
      <c r="B20" s="22" t="s">
        <v>16</v>
      </c>
      <c r="C20" s="22" t="s">
        <v>17</v>
      </c>
      <c r="D20" s="22" t="s">
        <v>18</v>
      </c>
      <c r="E20" s="10" t="s">
        <v>26</v>
      </c>
      <c r="F20" s="22">
        <v>1898.2</v>
      </c>
    </row>
    <row r="21" spans="1:6" ht="45" x14ac:dyDescent="0.25">
      <c r="A21" s="9">
        <v>43593</v>
      </c>
      <c r="B21" s="21" t="s">
        <v>16</v>
      </c>
      <c r="C21" s="21" t="s">
        <v>17</v>
      </c>
      <c r="D21" s="21" t="s">
        <v>18</v>
      </c>
      <c r="E21" s="10" t="s">
        <v>26</v>
      </c>
      <c r="F21" s="21">
        <v>1898.2</v>
      </c>
    </row>
    <row r="22" spans="1:6" ht="45" x14ac:dyDescent="0.25">
      <c r="A22" s="9">
        <v>43592</v>
      </c>
      <c r="B22" s="20" t="s">
        <v>16</v>
      </c>
      <c r="C22" s="20" t="s">
        <v>17</v>
      </c>
      <c r="D22" s="20" t="s">
        <v>18</v>
      </c>
      <c r="E22" s="10" t="s">
        <v>26</v>
      </c>
      <c r="F22" s="20">
        <v>1898.2</v>
      </c>
    </row>
    <row r="23" spans="1:6" ht="45" x14ac:dyDescent="0.25">
      <c r="A23" s="9">
        <v>43591</v>
      </c>
      <c r="B23" s="18" t="s">
        <v>16</v>
      </c>
      <c r="C23" s="18" t="s">
        <v>17</v>
      </c>
      <c r="D23" s="18" t="s">
        <v>18</v>
      </c>
      <c r="E23" s="10" t="s">
        <v>26</v>
      </c>
      <c r="F23" s="18">
        <v>1898.2</v>
      </c>
    </row>
    <row r="24" spans="1:6" ht="45" x14ac:dyDescent="0.25">
      <c r="A24" s="9">
        <v>43588</v>
      </c>
      <c r="B24" s="17" t="s">
        <v>16</v>
      </c>
      <c r="C24" s="17" t="s">
        <v>17</v>
      </c>
      <c r="D24" s="17" t="s">
        <v>18</v>
      </c>
      <c r="E24" s="10" t="s">
        <v>26</v>
      </c>
      <c r="F24" s="17">
        <v>1898.2</v>
      </c>
    </row>
    <row r="25" spans="1:6" ht="45" x14ac:dyDescent="0.25">
      <c r="A25" s="9">
        <v>43587</v>
      </c>
      <c r="B25" s="16" t="s">
        <v>16</v>
      </c>
      <c r="C25" s="16" t="s">
        <v>17</v>
      </c>
      <c r="D25" s="16" t="s">
        <v>18</v>
      </c>
      <c r="E25" s="10" t="s">
        <v>26</v>
      </c>
      <c r="F25" s="16">
        <v>1757.6200000000022</v>
      </c>
    </row>
  </sheetData>
  <mergeCells count="7">
    <mergeCell ref="A1:F1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workbookViewId="0">
      <selection activeCell="F4" sqref="F4:F7"/>
    </sheetView>
  </sheetViews>
  <sheetFormatPr defaultRowHeight="15" x14ac:dyDescent="0.25"/>
  <cols>
    <col min="1" max="1" width="10" bestFit="1" customWidth="1"/>
    <col min="2" max="2" width="11.28515625" bestFit="1" customWidth="1"/>
    <col min="3" max="3" width="15" bestFit="1" customWidth="1"/>
    <col min="4" max="4" width="10.7109375" customWidth="1"/>
    <col min="5" max="5" width="23.28515625" customWidth="1"/>
    <col min="6" max="6" width="14" customWidth="1"/>
  </cols>
  <sheetData>
    <row r="1" spans="1:7" s="1" customFormat="1" x14ac:dyDescent="0.25">
      <c r="A1" s="48" t="s">
        <v>0</v>
      </c>
      <c r="B1" s="49"/>
      <c r="C1" s="49"/>
      <c r="D1" s="49"/>
      <c r="E1" s="49"/>
      <c r="F1" s="49"/>
    </row>
    <row r="2" spans="1:7" s="1" customFormat="1" x14ac:dyDescent="0.25">
      <c r="A2" s="42" t="s">
        <v>1</v>
      </c>
      <c r="B2" s="42" t="s">
        <v>2</v>
      </c>
      <c r="C2" s="42" t="s">
        <v>3</v>
      </c>
      <c r="D2" s="42" t="s">
        <v>4</v>
      </c>
      <c r="E2" s="50" t="s">
        <v>15</v>
      </c>
      <c r="F2" s="42" t="s">
        <v>14</v>
      </c>
    </row>
    <row r="3" spans="1:7" s="1" customFormat="1" x14ac:dyDescent="0.25">
      <c r="A3" s="42"/>
      <c r="B3" s="42"/>
      <c r="C3" s="42"/>
      <c r="D3" s="42"/>
      <c r="E3" s="51"/>
      <c r="F3" s="42"/>
    </row>
    <row r="4" spans="1:7" s="1" customFormat="1" ht="15.75" x14ac:dyDescent="0.25">
      <c r="A4" s="3">
        <v>43616</v>
      </c>
      <c r="B4" s="13" t="s">
        <v>19</v>
      </c>
      <c r="C4" s="13" t="s">
        <v>20</v>
      </c>
      <c r="D4" s="13" t="s">
        <v>21</v>
      </c>
      <c r="E4" s="8" t="s">
        <v>24</v>
      </c>
      <c r="F4" s="7">
        <f>15</f>
        <v>15</v>
      </c>
    </row>
    <row r="5" spans="1:7" s="1" customFormat="1" ht="15.75" x14ac:dyDescent="0.25">
      <c r="A5" s="3">
        <v>43616</v>
      </c>
      <c r="B5" s="13" t="s">
        <v>19</v>
      </c>
      <c r="C5" s="13" t="s">
        <v>20</v>
      </c>
      <c r="D5" s="13" t="s">
        <v>21</v>
      </c>
      <c r="E5" s="8" t="s">
        <v>25</v>
      </c>
      <c r="F5" s="7">
        <f>44-6</f>
        <v>38</v>
      </c>
    </row>
    <row r="6" spans="1:7" s="1" customFormat="1" x14ac:dyDescent="0.25">
      <c r="A6" s="3">
        <v>43616</v>
      </c>
      <c r="B6" s="13" t="s">
        <v>19</v>
      </c>
      <c r="C6" s="13" t="s">
        <v>20</v>
      </c>
      <c r="D6" s="13" t="s">
        <v>21</v>
      </c>
      <c r="E6" s="13" t="s">
        <v>22</v>
      </c>
      <c r="F6" s="6">
        <f>366-8-50-20</f>
        <v>288</v>
      </c>
    </row>
    <row r="7" spans="1:7" s="1" customFormat="1" x14ac:dyDescent="0.25">
      <c r="A7" s="3">
        <v>43616</v>
      </c>
      <c r="B7" s="13" t="s">
        <v>19</v>
      </c>
      <c r="C7" s="13" t="s">
        <v>20</v>
      </c>
      <c r="D7" s="13" t="s">
        <v>21</v>
      </c>
      <c r="E7" s="13" t="s">
        <v>23</v>
      </c>
      <c r="F7" s="6">
        <f>416-16-1-6-14-20</f>
        <v>359</v>
      </c>
    </row>
    <row r="8" spans="1:7" s="1" customFormat="1" ht="15.75" x14ac:dyDescent="0.25">
      <c r="A8" s="3">
        <v>43615</v>
      </c>
      <c r="B8" s="13" t="s">
        <v>19</v>
      </c>
      <c r="C8" s="13" t="s">
        <v>20</v>
      </c>
      <c r="D8" s="13" t="s">
        <v>21</v>
      </c>
      <c r="E8" s="8" t="s">
        <v>24</v>
      </c>
      <c r="F8" s="7">
        <f>15</f>
        <v>15</v>
      </c>
    </row>
    <row r="9" spans="1:7" s="1" customFormat="1" ht="15.75" x14ac:dyDescent="0.25">
      <c r="A9" s="3">
        <v>43615</v>
      </c>
      <c r="B9" s="13" t="s">
        <v>19</v>
      </c>
      <c r="C9" s="13" t="s">
        <v>20</v>
      </c>
      <c r="D9" s="13" t="s">
        <v>21</v>
      </c>
      <c r="E9" s="8" t="s">
        <v>25</v>
      </c>
      <c r="F9" s="7">
        <f>44-6</f>
        <v>38</v>
      </c>
      <c r="G9" s="15"/>
    </row>
    <row r="10" spans="1:7" s="1" customFormat="1" x14ac:dyDescent="0.25">
      <c r="A10" s="3">
        <v>43615</v>
      </c>
      <c r="B10" s="13" t="s">
        <v>19</v>
      </c>
      <c r="C10" s="13" t="s">
        <v>20</v>
      </c>
      <c r="D10" s="13" t="s">
        <v>21</v>
      </c>
      <c r="E10" s="13" t="s">
        <v>22</v>
      </c>
      <c r="F10" s="6">
        <f>366-8-50-20</f>
        <v>288</v>
      </c>
    </row>
    <row r="11" spans="1:7" s="1" customFormat="1" x14ac:dyDescent="0.25">
      <c r="A11" s="3">
        <v>43615</v>
      </c>
      <c r="B11" s="13" t="s">
        <v>19</v>
      </c>
      <c r="C11" s="13" t="s">
        <v>20</v>
      </c>
      <c r="D11" s="13" t="s">
        <v>21</v>
      </c>
      <c r="E11" s="13" t="s">
        <v>23</v>
      </c>
      <c r="F11" s="6">
        <f>416-16-1-6-14-20</f>
        <v>359</v>
      </c>
    </row>
    <row r="12" spans="1:7" ht="15.75" x14ac:dyDescent="0.25">
      <c r="A12" s="3">
        <v>43614</v>
      </c>
      <c r="B12" s="13" t="s">
        <v>19</v>
      </c>
      <c r="C12" s="13" t="s">
        <v>20</v>
      </c>
      <c r="D12" s="13" t="s">
        <v>21</v>
      </c>
      <c r="E12" s="8" t="s">
        <v>24</v>
      </c>
      <c r="F12" s="7">
        <f>15</f>
        <v>15</v>
      </c>
    </row>
    <row r="13" spans="1:7" ht="15.75" x14ac:dyDescent="0.25">
      <c r="A13" s="3">
        <v>43614</v>
      </c>
      <c r="B13" s="13" t="s">
        <v>19</v>
      </c>
      <c r="C13" s="13" t="s">
        <v>20</v>
      </c>
      <c r="D13" s="13" t="s">
        <v>21</v>
      </c>
      <c r="E13" s="8" t="s">
        <v>25</v>
      </c>
      <c r="F13" s="7">
        <f>44-6</f>
        <v>38</v>
      </c>
    </row>
    <row r="14" spans="1:7" x14ac:dyDescent="0.25">
      <c r="A14" s="3">
        <v>43614</v>
      </c>
      <c r="B14" s="13" t="s">
        <v>19</v>
      </c>
      <c r="C14" s="13" t="s">
        <v>20</v>
      </c>
      <c r="D14" s="13" t="s">
        <v>21</v>
      </c>
      <c r="E14" s="13" t="s">
        <v>22</v>
      </c>
      <c r="F14" s="6">
        <f>366-8-50</f>
        <v>308</v>
      </c>
    </row>
    <row r="15" spans="1:7" x14ac:dyDescent="0.25">
      <c r="A15" s="3">
        <v>43614</v>
      </c>
      <c r="B15" s="13" t="s">
        <v>19</v>
      </c>
      <c r="C15" s="13" t="s">
        <v>20</v>
      </c>
      <c r="D15" s="13" t="s">
        <v>21</v>
      </c>
      <c r="E15" s="13" t="s">
        <v>23</v>
      </c>
      <c r="F15" s="6">
        <f>416-16-1-6-14</f>
        <v>379</v>
      </c>
    </row>
    <row r="16" spans="1:7" ht="15.75" x14ac:dyDescent="0.25">
      <c r="A16" s="3">
        <v>43613</v>
      </c>
      <c r="B16" s="13" t="s">
        <v>19</v>
      </c>
      <c r="C16" s="13" t="s">
        <v>20</v>
      </c>
      <c r="D16" s="13" t="s">
        <v>21</v>
      </c>
      <c r="E16" s="8" t="s">
        <v>24</v>
      </c>
      <c r="F16" s="7">
        <f>15</f>
        <v>15</v>
      </c>
    </row>
    <row r="17" spans="1:6" ht="15.75" x14ac:dyDescent="0.25">
      <c r="A17" s="3">
        <v>43613</v>
      </c>
      <c r="B17" s="13" t="s">
        <v>19</v>
      </c>
      <c r="C17" s="13" t="s">
        <v>20</v>
      </c>
      <c r="D17" s="13" t="s">
        <v>21</v>
      </c>
      <c r="E17" s="8" t="s">
        <v>25</v>
      </c>
      <c r="F17" s="7">
        <f>44-6</f>
        <v>38</v>
      </c>
    </row>
    <row r="18" spans="1:6" x14ac:dyDescent="0.25">
      <c r="A18" s="3">
        <v>43613</v>
      </c>
      <c r="B18" s="13" t="s">
        <v>19</v>
      </c>
      <c r="C18" s="13" t="s">
        <v>20</v>
      </c>
      <c r="D18" s="13" t="s">
        <v>21</v>
      </c>
      <c r="E18" s="13" t="s">
        <v>22</v>
      </c>
      <c r="F18" s="6">
        <f>366-8-50</f>
        <v>308</v>
      </c>
    </row>
    <row r="19" spans="1:6" x14ac:dyDescent="0.25">
      <c r="A19" s="3">
        <v>43613</v>
      </c>
      <c r="B19" s="13" t="s">
        <v>19</v>
      </c>
      <c r="C19" s="13" t="s">
        <v>20</v>
      </c>
      <c r="D19" s="13" t="s">
        <v>21</v>
      </c>
      <c r="E19" s="13" t="s">
        <v>23</v>
      </c>
      <c r="F19" s="6">
        <f>416-16-1-6-14</f>
        <v>379</v>
      </c>
    </row>
    <row r="20" spans="1:6" ht="15.75" x14ac:dyDescent="0.25">
      <c r="A20" s="3">
        <v>43612</v>
      </c>
      <c r="B20" s="13" t="s">
        <v>19</v>
      </c>
      <c r="C20" s="13" t="s">
        <v>20</v>
      </c>
      <c r="D20" s="13" t="s">
        <v>21</v>
      </c>
      <c r="E20" s="8" t="s">
        <v>24</v>
      </c>
      <c r="F20" s="7">
        <f>15</f>
        <v>15</v>
      </c>
    </row>
    <row r="21" spans="1:6" ht="15.75" x14ac:dyDescent="0.25">
      <c r="A21" s="3">
        <v>43612</v>
      </c>
      <c r="B21" s="13" t="s">
        <v>19</v>
      </c>
      <c r="C21" s="13" t="s">
        <v>20</v>
      </c>
      <c r="D21" s="13" t="s">
        <v>21</v>
      </c>
      <c r="E21" s="8" t="s">
        <v>25</v>
      </c>
      <c r="F21" s="7">
        <f>44-6</f>
        <v>38</v>
      </c>
    </row>
    <row r="22" spans="1:6" x14ac:dyDescent="0.25">
      <c r="A22" s="3">
        <v>43612</v>
      </c>
      <c r="B22" s="13" t="s">
        <v>19</v>
      </c>
      <c r="C22" s="13" t="s">
        <v>20</v>
      </c>
      <c r="D22" s="13" t="s">
        <v>21</v>
      </c>
      <c r="E22" s="13" t="s">
        <v>22</v>
      </c>
      <c r="F22" s="6">
        <f>366-8-50</f>
        <v>308</v>
      </c>
    </row>
    <row r="23" spans="1:6" x14ac:dyDescent="0.25">
      <c r="A23" s="3">
        <v>43612</v>
      </c>
      <c r="B23" s="13" t="s">
        <v>19</v>
      </c>
      <c r="C23" s="13" t="s">
        <v>20</v>
      </c>
      <c r="D23" s="13" t="s">
        <v>21</v>
      </c>
      <c r="E23" s="13" t="s">
        <v>23</v>
      </c>
      <c r="F23" s="6">
        <f>416-16-1-6</f>
        <v>393</v>
      </c>
    </row>
    <row r="24" spans="1:6" ht="15.75" x14ac:dyDescent="0.25">
      <c r="A24" s="3">
        <v>43609</v>
      </c>
      <c r="B24" s="13" t="s">
        <v>19</v>
      </c>
      <c r="C24" s="13" t="s">
        <v>20</v>
      </c>
      <c r="D24" s="13" t="s">
        <v>21</v>
      </c>
      <c r="E24" s="8" t="s">
        <v>24</v>
      </c>
      <c r="F24" s="7">
        <f>15</f>
        <v>15</v>
      </c>
    </row>
    <row r="25" spans="1:6" ht="15.75" x14ac:dyDescent="0.25">
      <c r="A25" s="3">
        <v>43609</v>
      </c>
      <c r="B25" s="13" t="s">
        <v>19</v>
      </c>
      <c r="C25" s="13" t="s">
        <v>20</v>
      </c>
      <c r="D25" s="13" t="s">
        <v>21</v>
      </c>
      <c r="E25" s="8" t="s">
        <v>25</v>
      </c>
      <c r="F25" s="7">
        <f>44</f>
        <v>44</v>
      </c>
    </row>
    <row r="26" spans="1:6" x14ac:dyDescent="0.25">
      <c r="A26" s="3">
        <v>43609</v>
      </c>
      <c r="B26" s="13" t="s">
        <v>19</v>
      </c>
      <c r="C26" s="13" t="s">
        <v>20</v>
      </c>
      <c r="D26" s="13" t="s">
        <v>21</v>
      </c>
      <c r="E26" s="13" t="s">
        <v>22</v>
      </c>
      <c r="F26" s="6">
        <f>366-8-50</f>
        <v>308</v>
      </c>
    </row>
    <row r="27" spans="1:6" x14ac:dyDescent="0.25">
      <c r="A27" s="3">
        <v>43609</v>
      </c>
      <c r="B27" s="13" t="s">
        <v>19</v>
      </c>
      <c r="C27" s="13" t="s">
        <v>20</v>
      </c>
      <c r="D27" s="13" t="s">
        <v>21</v>
      </c>
      <c r="E27" s="13" t="s">
        <v>23</v>
      </c>
      <c r="F27" s="6">
        <f>416-16-1-6</f>
        <v>393</v>
      </c>
    </row>
    <row r="28" spans="1:6" ht="15.75" x14ac:dyDescent="0.25">
      <c r="A28" s="3">
        <v>43608</v>
      </c>
      <c r="B28" s="13" t="s">
        <v>19</v>
      </c>
      <c r="C28" s="13" t="s">
        <v>20</v>
      </c>
      <c r="D28" s="13" t="s">
        <v>21</v>
      </c>
      <c r="E28" s="8" t="s">
        <v>24</v>
      </c>
      <c r="F28" s="7">
        <f>15</f>
        <v>15</v>
      </c>
    </row>
    <row r="29" spans="1:6" ht="15.75" x14ac:dyDescent="0.25">
      <c r="A29" s="3">
        <v>43608</v>
      </c>
      <c r="B29" s="13" t="s">
        <v>19</v>
      </c>
      <c r="C29" s="13" t="s">
        <v>20</v>
      </c>
      <c r="D29" s="13" t="s">
        <v>21</v>
      </c>
      <c r="E29" s="8" t="s">
        <v>25</v>
      </c>
      <c r="F29" s="7">
        <f>44</f>
        <v>44</v>
      </c>
    </row>
    <row r="30" spans="1:6" x14ac:dyDescent="0.25">
      <c r="A30" s="3">
        <v>43608</v>
      </c>
      <c r="B30" s="13" t="s">
        <v>19</v>
      </c>
      <c r="C30" s="13" t="s">
        <v>20</v>
      </c>
      <c r="D30" s="13" t="s">
        <v>21</v>
      </c>
      <c r="E30" s="13" t="s">
        <v>22</v>
      </c>
      <c r="F30" s="6">
        <f>366-8-50</f>
        <v>308</v>
      </c>
    </row>
    <row r="31" spans="1:6" x14ac:dyDescent="0.25">
      <c r="A31" s="3">
        <v>43608</v>
      </c>
      <c r="B31" s="13" t="s">
        <v>19</v>
      </c>
      <c r="C31" s="13" t="s">
        <v>20</v>
      </c>
      <c r="D31" s="13" t="s">
        <v>21</v>
      </c>
      <c r="E31" s="13" t="s">
        <v>23</v>
      </c>
      <c r="F31" s="6">
        <f>416-16-1</f>
        <v>399</v>
      </c>
    </row>
    <row r="32" spans="1:6" ht="15.75" x14ac:dyDescent="0.25">
      <c r="A32" s="3">
        <v>43607</v>
      </c>
      <c r="B32" s="13" t="s">
        <v>19</v>
      </c>
      <c r="C32" s="13" t="s">
        <v>20</v>
      </c>
      <c r="D32" s="13" t="s">
        <v>21</v>
      </c>
      <c r="E32" s="8" t="s">
        <v>24</v>
      </c>
      <c r="F32" s="7">
        <f>15</f>
        <v>15</v>
      </c>
    </row>
    <row r="33" spans="1:6" ht="15.75" x14ac:dyDescent="0.25">
      <c r="A33" s="3">
        <v>43607</v>
      </c>
      <c r="B33" s="13" t="s">
        <v>19</v>
      </c>
      <c r="C33" s="13" t="s">
        <v>20</v>
      </c>
      <c r="D33" s="13" t="s">
        <v>21</v>
      </c>
      <c r="E33" s="8" t="s">
        <v>25</v>
      </c>
      <c r="F33" s="7">
        <f>44</f>
        <v>44</v>
      </c>
    </row>
    <row r="34" spans="1:6" x14ac:dyDescent="0.25">
      <c r="A34" s="3">
        <v>43607</v>
      </c>
      <c r="B34" s="13" t="s">
        <v>19</v>
      </c>
      <c r="C34" s="13" t="s">
        <v>20</v>
      </c>
      <c r="D34" s="13" t="s">
        <v>21</v>
      </c>
      <c r="E34" s="13" t="s">
        <v>22</v>
      </c>
      <c r="F34" s="6">
        <f>366-8-50</f>
        <v>308</v>
      </c>
    </row>
    <row r="35" spans="1:6" x14ac:dyDescent="0.25">
      <c r="A35" s="3">
        <v>43607</v>
      </c>
      <c r="B35" s="13" t="s">
        <v>19</v>
      </c>
      <c r="C35" s="13" t="s">
        <v>20</v>
      </c>
      <c r="D35" s="13" t="s">
        <v>21</v>
      </c>
      <c r="E35" s="13" t="s">
        <v>23</v>
      </c>
      <c r="F35" s="6">
        <f>416-16</f>
        <v>400</v>
      </c>
    </row>
    <row r="36" spans="1:6" ht="15.75" x14ac:dyDescent="0.25">
      <c r="A36" s="3">
        <v>43606</v>
      </c>
      <c r="B36" s="13" t="s">
        <v>19</v>
      </c>
      <c r="C36" s="13" t="s">
        <v>20</v>
      </c>
      <c r="D36" s="13" t="s">
        <v>21</v>
      </c>
      <c r="E36" s="8" t="s">
        <v>24</v>
      </c>
      <c r="F36" s="7">
        <f>15</f>
        <v>15</v>
      </c>
    </row>
    <row r="37" spans="1:6" ht="15.75" x14ac:dyDescent="0.25">
      <c r="A37" s="3">
        <v>43606</v>
      </c>
      <c r="B37" s="13" t="s">
        <v>19</v>
      </c>
      <c r="C37" s="13" t="s">
        <v>20</v>
      </c>
      <c r="D37" s="13" t="s">
        <v>21</v>
      </c>
      <c r="E37" s="8" t="s">
        <v>25</v>
      </c>
      <c r="F37" s="7">
        <f>44</f>
        <v>44</v>
      </c>
    </row>
    <row r="38" spans="1:6" x14ac:dyDescent="0.25">
      <c r="A38" s="3">
        <v>43606</v>
      </c>
      <c r="B38" s="13" t="s">
        <v>19</v>
      </c>
      <c r="C38" s="13" t="s">
        <v>20</v>
      </c>
      <c r="D38" s="13" t="s">
        <v>21</v>
      </c>
      <c r="E38" s="13" t="s">
        <v>22</v>
      </c>
      <c r="F38" s="6">
        <f>366-8</f>
        <v>358</v>
      </c>
    </row>
    <row r="39" spans="1:6" x14ac:dyDescent="0.25">
      <c r="A39" s="3">
        <v>43606</v>
      </c>
      <c r="B39" s="13" t="s">
        <v>19</v>
      </c>
      <c r="C39" s="13" t="s">
        <v>20</v>
      </c>
      <c r="D39" s="13" t="s">
        <v>21</v>
      </c>
      <c r="E39" s="13" t="s">
        <v>23</v>
      </c>
      <c r="F39" s="6">
        <f>416</f>
        <v>416</v>
      </c>
    </row>
    <row r="40" spans="1:6" ht="15.75" x14ac:dyDescent="0.25">
      <c r="A40" s="3">
        <v>43605</v>
      </c>
      <c r="B40" s="13" t="s">
        <v>19</v>
      </c>
      <c r="C40" s="13" t="s">
        <v>20</v>
      </c>
      <c r="D40" s="13" t="s">
        <v>21</v>
      </c>
      <c r="E40" s="8" t="s">
        <v>24</v>
      </c>
      <c r="F40" s="7">
        <f>15</f>
        <v>15</v>
      </c>
    </row>
    <row r="41" spans="1:6" ht="15.75" x14ac:dyDescent="0.25">
      <c r="A41" s="3">
        <v>43605</v>
      </c>
      <c r="B41" s="13" t="s">
        <v>19</v>
      </c>
      <c r="C41" s="13" t="s">
        <v>20</v>
      </c>
      <c r="D41" s="13" t="s">
        <v>21</v>
      </c>
      <c r="E41" s="8" t="s">
        <v>25</v>
      </c>
      <c r="F41" s="7">
        <f>44</f>
        <v>44</v>
      </c>
    </row>
    <row r="42" spans="1:6" x14ac:dyDescent="0.25">
      <c r="A42" s="3">
        <v>43605</v>
      </c>
      <c r="B42" s="13" t="s">
        <v>19</v>
      </c>
      <c r="C42" s="13" t="s">
        <v>20</v>
      </c>
      <c r="D42" s="13" t="s">
        <v>21</v>
      </c>
      <c r="E42" s="13" t="s">
        <v>22</v>
      </c>
      <c r="F42" s="6">
        <f>366</f>
        <v>366</v>
      </c>
    </row>
    <row r="43" spans="1:6" x14ac:dyDescent="0.25">
      <c r="A43" s="3">
        <v>43605</v>
      </c>
      <c r="B43" s="13" t="s">
        <v>19</v>
      </c>
      <c r="C43" s="13" t="s">
        <v>20</v>
      </c>
      <c r="D43" s="13" t="s">
        <v>21</v>
      </c>
      <c r="E43" s="13" t="s">
        <v>23</v>
      </c>
      <c r="F43" s="6">
        <f>416</f>
        <v>416</v>
      </c>
    </row>
    <row r="44" spans="1:6" ht="15.75" x14ac:dyDescent="0.25">
      <c r="A44" s="3">
        <v>43602</v>
      </c>
      <c r="B44" s="13" t="s">
        <v>19</v>
      </c>
      <c r="C44" s="13" t="s">
        <v>20</v>
      </c>
      <c r="D44" s="13" t="s">
        <v>21</v>
      </c>
      <c r="E44" s="8" t="s">
        <v>24</v>
      </c>
      <c r="F44" s="7">
        <f>29</f>
        <v>29</v>
      </c>
    </row>
    <row r="45" spans="1:6" ht="15.75" x14ac:dyDescent="0.25">
      <c r="A45" s="3">
        <v>43602</v>
      </c>
      <c r="B45" s="13" t="s">
        <v>19</v>
      </c>
      <c r="C45" s="13" t="s">
        <v>20</v>
      </c>
      <c r="D45" s="13" t="s">
        <v>21</v>
      </c>
      <c r="E45" s="8" t="s">
        <v>25</v>
      </c>
      <c r="F45" s="7">
        <f>84+10-10-10-10</f>
        <v>64</v>
      </c>
    </row>
    <row r="46" spans="1:6" x14ac:dyDescent="0.25">
      <c r="A46" s="3">
        <v>43602</v>
      </c>
      <c r="B46" s="13" t="s">
        <v>19</v>
      </c>
      <c r="C46" s="13" t="s">
        <v>20</v>
      </c>
      <c r="D46" s="13" t="s">
        <v>21</v>
      </c>
      <c r="E46" s="13" t="s">
        <v>22</v>
      </c>
      <c r="F46" s="6">
        <f>561+19+10+10+10+10+10+10+28+10+10</f>
        <v>688</v>
      </c>
    </row>
    <row r="47" spans="1:6" x14ac:dyDescent="0.25">
      <c r="A47" s="3">
        <v>43602</v>
      </c>
      <c r="B47" s="13" t="s">
        <v>19</v>
      </c>
      <c r="C47" s="13" t="s">
        <v>20</v>
      </c>
      <c r="D47" s="13" t="s">
        <v>21</v>
      </c>
      <c r="E47" s="13" t="s">
        <v>23</v>
      </c>
      <c r="F47" s="6">
        <f>376+20+10+10+30-3+7</f>
        <v>450</v>
      </c>
    </row>
    <row r="48" spans="1:6" ht="15.75" x14ac:dyDescent="0.25">
      <c r="A48" s="3">
        <v>43601</v>
      </c>
      <c r="B48" s="13" t="s">
        <v>19</v>
      </c>
      <c r="C48" s="13" t="s">
        <v>20</v>
      </c>
      <c r="D48" s="13" t="s">
        <v>21</v>
      </c>
      <c r="E48" s="8" t="s">
        <v>24</v>
      </c>
      <c r="F48" s="7">
        <f>29</f>
        <v>29</v>
      </c>
    </row>
    <row r="49" spans="1:6" ht="15.75" x14ac:dyDescent="0.25">
      <c r="A49" s="3">
        <v>43601</v>
      </c>
      <c r="B49" s="13" t="s">
        <v>19</v>
      </c>
      <c r="C49" s="13" t="s">
        <v>20</v>
      </c>
      <c r="D49" s="13" t="s">
        <v>21</v>
      </c>
      <c r="E49" s="8" t="s">
        <v>25</v>
      </c>
      <c r="F49" s="7">
        <f>84+10-10-10</f>
        <v>74</v>
      </c>
    </row>
    <row r="50" spans="1:6" x14ac:dyDescent="0.25">
      <c r="A50" s="3">
        <v>43601</v>
      </c>
      <c r="B50" s="13" t="s">
        <v>19</v>
      </c>
      <c r="C50" s="13" t="s">
        <v>20</v>
      </c>
      <c r="D50" s="13" t="s">
        <v>21</v>
      </c>
      <c r="E50" s="13" t="s">
        <v>22</v>
      </c>
      <c r="F50" s="6">
        <f>561+19+10+10+10+10+10+10+28+10+10</f>
        <v>688</v>
      </c>
    </row>
    <row r="51" spans="1:6" x14ac:dyDescent="0.25">
      <c r="A51" s="3">
        <v>43601</v>
      </c>
      <c r="B51" s="13" t="s">
        <v>19</v>
      </c>
      <c r="C51" s="13" t="s">
        <v>20</v>
      </c>
      <c r="D51" s="13" t="s">
        <v>21</v>
      </c>
      <c r="E51" s="13" t="s">
        <v>23</v>
      </c>
      <c r="F51" s="6">
        <f>376+20+10+10+30-3+7</f>
        <v>450</v>
      </c>
    </row>
    <row r="52" spans="1:6" ht="15.75" x14ac:dyDescent="0.25">
      <c r="A52" s="3">
        <v>43600</v>
      </c>
      <c r="B52" s="13" t="s">
        <v>19</v>
      </c>
      <c r="C52" s="13" t="s">
        <v>20</v>
      </c>
      <c r="D52" s="13" t="s">
        <v>21</v>
      </c>
      <c r="E52" s="8" t="s">
        <v>24</v>
      </c>
      <c r="F52" s="7">
        <f>29</f>
        <v>29</v>
      </c>
    </row>
    <row r="53" spans="1:6" ht="15.75" x14ac:dyDescent="0.25">
      <c r="A53" s="3">
        <v>43600</v>
      </c>
      <c r="B53" s="13" t="s">
        <v>19</v>
      </c>
      <c r="C53" s="13" t="s">
        <v>20</v>
      </c>
      <c r="D53" s="13" t="s">
        <v>21</v>
      </c>
      <c r="E53" s="8" t="s">
        <v>25</v>
      </c>
      <c r="F53" s="7">
        <f>84+10-10-10</f>
        <v>74</v>
      </c>
    </row>
    <row r="54" spans="1:6" x14ac:dyDescent="0.25">
      <c r="A54" s="3">
        <v>43600</v>
      </c>
      <c r="B54" s="13" t="s">
        <v>19</v>
      </c>
      <c r="C54" s="13" t="s">
        <v>20</v>
      </c>
      <c r="D54" s="13" t="s">
        <v>21</v>
      </c>
      <c r="E54" s="13" t="s">
        <v>22</v>
      </c>
      <c r="F54" s="6">
        <f>561+19+10+10+10+10+10+10+28+10+10</f>
        <v>688</v>
      </c>
    </row>
    <row r="55" spans="1:6" x14ac:dyDescent="0.25">
      <c r="A55" s="3">
        <v>43600</v>
      </c>
      <c r="B55" s="13" t="s">
        <v>19</v>
      </c>
      <c r="C55" s="13" t="s">
        <v>20</v>
      </c>
      <c r="D55" s="13" t="s">
        <v>21</v>
      </c>
      <c r="E55" s="13" t="s">
        <v>23</v>
      </c>
      <c r="F55" s="6">
        <f>376+20+10+10+30-3+7</f>
        <v>450</v>
      </c>
    </row>
    <row r="56" spans="1:6" ht="15.75" x14ac:dyDescent="0.25">
      <c r="A56" s="3">
        <v>43599</v>
      </c>
      <c r="B56" s="13" t="s">
        <v>19</v>
      </c>
      <c r="C56" s="13" t="s">
        <v>20</v>
      </c>
      <c r="D56" s="13" t="s">
        <v>21</v>
      </c>
      <c r="E56" s="8" t="s">
        <v>24</v>
      </c>
      <c r="F56" s="7">
        <f>29</f>
        <v>29</v>
      </c>
    </row>
    <row r="57" spans="1:6" ht="15.75" x14ac:dyDescent="0.25">
      <c r="A57" s="3">
        <v>43599</v>
      </c>
      <c r="B57" s="13" t="s">
        <v>19</v>
      </c>
      <c r="C57" s="13" t="s">
        <v>20</v>
      </c>
      <c r="D57" s="13" t="s">
        <v>21</v>
      </c>
      <c r="E57" s="8" t="s">
        <v>25</v>
      </c>
      <c r="F57" s="7">
        <f>84+10-10-10</f>
        <v>74</v>
      </c>
    </row>
    <row r="58" spans="1:6" x14ac:dyDescent="0.25">
      <c r="A58" s="3">
        <v>43599</v>
      </c>
      <c r="B58" s="13" t="s">
        <v>19</v>
      </c>
      <c r="C58" s="13" t="s">
        <v>20</v>
      </c>
      <c r="D58" s="13" t="s">
        <v>21</v>
      </c>
      <c r="E58" s="13" t="s">
        <v>22</v>
      </c>
      <c r="F58" s="6">
        <f>561+19+10+10+10+10+10+10+28+10+10</f>
        <v>688</v>
      </c>
    </row>
    <row r="59" spans="1:6" x14ac:dyDescent="0.25">
      <c r="A59" s="3">
        <v>43599</v>
      </c>
      <c r="B59" s="13" t="s">
        <v>19</v>
      </c>
      <c r="C59" s="13" t="s">
        <v>20</v>
      </c>
      <c r="D59" s="13" t="s">
        <v>21</v>
      </c>
      <c r="E59" s="13" t="s">
        <v>23</v>
      </c>
      <c r="F59" s="6">
        <f>376+20+10+10+30-3+7</f>
        <v>450</v>
      </c>
    </row>
    <row r="60" spans="1:6" ht="15.75" x14ac:dyDescent="0.25">
      <c r="A60" s="3">
        <v>43598</v>
      </c>
      <c r="B60" s="13" t="s">
        <v>19</v>
      </c>
      <c r="C60" s="13" t="s">
        <v>20</v>
      </c>
      <c r="D60" s="13" t="s">
        <v>21</v>
      </c>
      <c r="E60" s="8" t="s">
        <v>24</v>
      </c>
      <c r="F60" s="7">
        <f>29</f>
        <v>29</v>
      </c>
    </row>
    <row r="61" spans="1:6" ht="15.75" x14ac:dyDescent="0.25">
      <c r="A61" s="3">
        <v>43598</v>
      </c>
      <c r="B61" s="13" t="s">
        <v>19</v>
      </c>
      <c r="C61" s="13" t="s">
        <v>20</v>
      </c>
      <c r="D61" s="13" t="s">
        <v>21</v>
      </c>
      <c r="E61" s="8" t="s">
        <v>25</v>
      </c>
      <c r="F61" s="7">
        <f>84+10-10</f>
        <v>84</v>
      </c>
    </row>
    <row r="62" spans="1:6" x14ac:dyDescent="0.25">
      <c r="A62" s="3">
        <v>43598</v>
      </c>
      <c r="B62" s="13" t="s">
        <v>19</v>
      </c>
      <c r="C62" s="13" t="s">
        <v>20</v>
      </c>
      <c r="D62" s="13" t="s">
        <v>21</v>
      </c>
      <c r="E62" s="13" t="s">
        <v>22</v>
      </c>
      <c r="F62" s="6">
        <f>561+19+10+10+10+10+10+10+28+10</f>
        <v>678</v>
      </c>
    </row>
    <row r="63" spans="1:6" x14ac:dyDescent="0.25">
      <c r="A63" s="3">
        <v>43598</v>
      </c>
      <c r="B63" s="13" t="s">
        <v>19</v>
      </c>
      <c r="C63" s="13" t="s">
        <v>20</v>
      </c>
      <c r="D63" s="13" t="s">
        <v>21</v>
      </c>
      <c r="E63" s="13" t="s">
        <v>23</v>
      </c>
      <c r="F63" s="6">
        <f>376+20+10+10+30-3</f>
        <v>443</v>
      </c>
    </row>
    <row r="64" spans="1:6" ht="15.75" x14ac:dyDescent="0.25">
      <c r="A64" s="3">
        <v>43595</v>
      </c>
      <c r="B64" s="13" t="s">
        <v>19</v>
      </c>
      <c r="C64" s="13" t="s">
        <v>20</v>
      </c>
      <c r="D64" s="13" t="s">
        <v>21</v>
      </c>
      <c r="E64" s="8" t="s">
        <v>24</v>
      </c>
      <c r="F64" s="7">
        <f>29</f>
        <v>29</v>
      </c>
    </row>
    <row r="65" spans="1:6" ht="15.75" x14ac:dyDescent="0.25">
      <c r="A65" s="3">
        <v>43595</v>
      </c>
      <c r="B65" s="13" t="s">
        <v>19</v>
      </c>
      <c r="C65" s="13" t="s">
        <v>20</v>
      </c>
      <c r="D65" s="13" t="s">
        <v>21</v>
      </c>
      <c r="E65" s="8" t="s">
        <v>25</v>
      </c>
      <c r="F65" s="7">
        <f>84+10-10</f>
        <v>84</v>
      </c>
    </row>
    <row r="66" spans="1:6" x14ac:dyDescent="0.25">
      <c r="A66" s="3">
        <v>43595</v>
      </c>
      <c r="B66" s="13" t="s">
        <v>19</v>
      </c>
      <c r="C66" s="13" t="s">
        <v>20</v>
      </c>
      <c r="D66" s="13" t="s">
        <v>21</v>
      </c>
      <c r="E66" s="13" t="s">
        <v>22</v>
      </c>
      <c r="F66" s="6">
        <f>561+19+10+10+10+10+10+10+28+10</f>
        <v>678</v>
      </c>
    </row>
    <row r="67" spans="1:6" x14ac:dyDescent="0.25">
      <c r="A67" s="3">
        <v>43595</v>
      </c>
      <c r="B67" s="13" t="s">
        <v>19</v>
      </c>
      <c r="C67" s="13" t="s">
        <v>20</v>
      </c>
      <c r="D67" s="13" t="s">
        <v>21</v>
      </c>
      <c r="E67" s="13" t="s">
        <v>23</v>
      </c>
      <c r="F67" s="6">
        <f>376+20+10+10+30-3</f>
        <v>443</v>
      </c>
    </row>
    <row r="68" spans="1:6" ht="15.75" x14ac:dyDescent="0.25">
      <c r="A68" s="3">
        <v>43594</v>
      </c>
      <c r="B68" s="13" t="s">
        <v>19</v>
      </c>
      <c r="C68" s="13" t="s">
        <v>20</v>
      </c>
      <c r="D68" s="13" t="s">
        <v>21</v>
      </c>
      <c r="E68" s="8" t="s">
        <v>24</v>
      </c>
      <c r="F68" s="7">
        <f>29</f>
        <v>29</v>
      </c>
    </row>
    <row r="69" spans="1:6" ht="15.75" x14ac:dyDescent="0.25">
      <c r="A69" s="3">
        <v>43594</v>
      </c>
      <c r="B69" s="13" t="s">
        <v>19</v>
      </c>
      <c r="C69" s="13" t="s">
        <v>20</v>
      </c>
      <c r="D69" s="13" t="s">
        <v>21</v>
      </c>
      <c r="E69" s="8" t="s">
        <v>25</v>
      </c>
      <c r="F69" s="7">
        <f>84+10-10</f>
        <v>84</v>
      </c>
    </row>
    <row r="70" spans="1:6" x14ac:dyDescent="0.25">
      <c r="A70" s="3">
        <v>43594</v>
      </c>
      <c r="B70" s="13" t="s">
        <v>19</v>
      </c>
      <c r="C70" s="13" t="s">
        <v>20</v>
      </c>
      <c r="D70" s="13" t="s">
        <v>21</v>
      </c>
      <c r="E70" s="13" t="s">
        <v>22</v>
      </c>
      <c r="F70" s="6">
        <f>561+19+10+10+10+10+10+10+28</f>
        <v>668</v>
      </c>
    </row>
    <row r="71" spans="1:6" x14ac:dyDescent="0.25">
      <c r="A71" s="3">
        <v>43594</v>
      </c>
      <c r="B71" s="13" t="s">
        <v>19</v>
      </c>
      <c r="C71" s="13" t="s">
        <v>20</v>
      </c>
      <c r="D71" s="13" t="s">
        <v>21</v>
      </c>
      <c r="E71" s="13" t="s">
        <v>23</v>
      </c>
      <c r="F71" s="6">
        <f>376+20+10+10+30-3</f>
        <v>443</v>
      </c>
    </row>
    <row r="72" spans="1:6" ht="15.75" x14ac:dyDescent="0.25">
      <c r="A72" s="3">
        <v>43593</v>
      </c>
      <c r="B72" s="13" t="s">
        <v>19</v>
      </c>
      <c r="C72" s="13" t="s">
        <v>20</v>
      </c>
      <c r="D72" s="13" t="s">
        <v>21</v>
      </c>
      <c r="E72" s="8" t="s">
        <v>24</v>
      </c>
      <c r="F72" s="7">
        <f>29</f>
        <v>29</v>
      </c>
    </row>
    <row r="73" spans="1:6" ht="15.75" x14ac:dyDescent="0.25">
      <c r="A73" s="3">
        <v>43593</v>
      </c>
      <c r="B73" s="13" t="s">
        <v>19</v>
      </c>
      <c r="C73" s="13" t="s">
        <v>20</v>
      </c>
      <c r="D73" s="13" t="s">
        <v>21</v>
      </c>
      <c r="E73" s="8" t="s">
        <v>25</v>
      </c>
      <c r="F73" s="7">
        <f>84+10-10</f>
        <v>84</v>
      </c>
    </row>
    <row r="74" spans="1:6" x14ac:dyDescent="0.25">
      <c r="A74" s="3">
        <v>43593</v>
      </c>
      <c r="B74" s="13" t="s">
        <v>19</v>
      </c>
      <c r="C74" s="13" t="s">
        <v>20</v>
      </c>
      <c r="D74" s="13" t="s">
        <v>21</v>
      </c>
      <c r="E74" s="13" t="s">
        <v>22</v>
      </c>
      <c r="F74" s="6">
        <f>561+19+10+10+10+10+10+10</f>
        <v>640</v>
      </c>
    </row>
    <row r="75" spans="1:6" x14ac:dyDescent="0.25">
      <c r="A75" s="3">
        <v>43593</v>
      </c>
      <c r="B75" s="13" t="s">
        <v>19</v>
      </c>
      <c r="C75" s="13" t="s">
        <v>20</v>
      </c>
      <c r="D75" s="13" t="s">
        <v>21</v>
      </c>
      <c r="E75" s="13" t="s">
        <v>23</v>
      </c>
      <c r="F75" s="6">
        <f>376+20+10+10+30-3</f>
        <v>443</v>
      </c>
    </row>
    <row r="76" spans="1:6" ht="15.75" x14ac:dyDescent="0.25">
      <c r="A76" s="3">
        <v>43592</v>
      </c>
      <c r="B76" s="13" t="s">
        <v>19</v>
      </c>
      <c r="C76" s="13" t="s">
        <v>20</v>
      </c>
      <c r="D76" s="13" t="s">
        <v>21</v>
      </c>
      <c r="E76" s="8" t="s">
        <v>24</v>
      </c>
      <c r="F76" s="7">
        <f>29</f>
        <v>29</v>
      </c>
    </row>
    <row r="77" spans="1:6" ht="15.75" x14ac:dyDescent="0.25">
      <c r="A77" s="3">
        <v>43592</v>
      </c>
      <c r="B77" s="13" t="s">
        <v>19</v>
      </c>
      <c r="C77" s="13" t="s">
        <v>20</v>
      </c>
      <c r="D77" s="13" t="s">
        <v>21</v>
      </c>
      <c r="E77" s="8" t="s">
        <v>25</v>
      </c>
      <c r="F77" s="7">
        <f>84</f>
        <v>84</v>
      </c>
    </row>
    <row r="78" spans="1:6" x14ac:dyDescent="0.25">
      <c r="A78" s="3">
        <v>43592</v>
      </c>
      <c r="B78" s="13" t="s">
        <v>19</v>
      </c>
      <c r="C78" s="13" t="s">
        <v>20</v>
      </c>
      <c r="D78" s="13" t="s">
        <v>21</v>
      </c>
      <c r="E78" s="13" t="s">
        <v>22</v>
      </c>
      <c r="F78" s="6">
        <f>561+19+10+10+10+10+10</f>
        <v>630</v>
      </c>
    </row>
    <row r="79" spans="1:6" x14ac:dyDescent="0.25">
      <c r="A79" s="3">
        <v>43592</v>
      </c>
      <c r="B79" s="13" t="s">
        <v>19</v>
      </c>
      <c r="C79" s="13" t="s">
        <v>20</v>
      </c>
      <c r="D79" s="13" t="s">
        <v>21</v>
      </c>
      <c r="E79" s="13" t="s">
        <v>23</v>
      </c>
      <c r="F79" s="6">
        <f>376+20+10+10</f>
        <v>416</v>
      </c>
    </row>
    <row r="80" spans="1:6" ht="15.75" x14ac:dyDescent="0.25">
      <c r="A80" s="3">
        <v>43591</v>
      </c>
      <c r="B80" s="13" t="s">
        <v>19</v>
      </c>
      <c r="C80" s="13" t="s">
        <v>20</v>
      </c>
      <c r="D80" s="13" t="s">
        <v>21</v>
      </c>
      <c r="E80" s="8" t="s">
        <v>24</v>
      </c>
      <c r="F80" s="7">
        <f>29</f>
        <v>29</v>
      </c>
    </row>
    <row r="81" spans="1:6" ht="15.75" x14ac:dyDescent="0.25">
      <c r="A81" s="3">
        <v>43591</v>
      </c>
      <c r="B81" s="13" t="s">
        <v>19</v>
      </c>
      <c r="C81" s="13" t="s">
        <v>20</v>
      </c>
      <c r="D81" s="13" t="s">
        <v>21</v>
      </c>
      <c r="E81" s="8" t="s">
        <v>25</v>
      </c>
      <c r="F81" s="7">
        <f>84</f>
        <v>84</v>
      </c>
    </row>
    <row r="82" spans="1:6" x14ac:dyDescent="0.25">
      <c r="A82" s="3">
        <v>43591</v>
      </c>
      <c r="B82" s="13" t="s">
        <v>19</v>
      </c>
      <c r="C82" s="13" t="s">
        <v>20</v>
      </c>
      <c r="D82" s="13" t="s">
        <v>21</v>
      </c>
      <c r="E82" s="13" t="s">
        <v>22</v>
      </c>
      <c r="F82" s="6">
        <f>561+19+10+10+10+10</f>
        <v>620</v>
      </c>
    </row>
    <row r="83" spans="1:6" x14ac:dyDescent="0.25">
      <c r="A83" s="3">
        <v>43591</v>
      </c>
      <c r="B83" s="13" t="s">
        <v>19</v>
      </c>
      <c r="C83" s="13" t="s">
        <v>20</v>
      </c>
      <c r="D83" s="13" t="s">
        <v>21</v>
      </c>
      <c r="E83" s="13" t="s">
        <v>23</v>
      </c>
      <c r="F83" s="6">
        <f>376+20+10+10</f>
        <v>416</v>
      </c>
    </row>
    <row r="84" spans="1:6" ht="15.75" x14ac:dyDescent="0.25">
      <c r="A84" s="3">
        <v>43588</v>
      </c>
      <c r="B84" s="13" t="s">
        <v>19</v>
      </c>
      <c r="C84" s="13" t="s">
        <v>20</v>
      </c>
      <c r="D84" s="13" t="s">
        <v>21</v>
      </c>
      <c r="E84" s="8" t="s">
        <v>24</v>
      </c>
      <c r="F84" s="7">
        <f>29</f>
        <v>29</v>
      </c>
    </row>
    <row r="85" spans="1:6" ht="15.75" x14ac:dyDescent="0.25">
      <c r="A85" s="3">
        <v>43588</v>
      </c>
      <c r="B85" s="13" t="s">
        <v>19</v>
      </c>
      <c r="C85" s="13" t="s">
        <v>20</v>
      </c>
      <c r="D85" s="13" t="s">
        <v>21</v>
      </c>
      <c r="E85" s="8" t="s">
        <v>25</v>
      </c>
      <c r="F85" s="7">
        <f>84</f>
        <v>84</v>
      </c>
    </row>
    <row r="86" spans="1:6" x14ac:dyDescent="0.25">
      <c r="A86" s="3">
        <v>43588</v>
      </c>
      <c r="B86" s="13" t="s">
        <v>19</v>
      </c>
      <c r="C86" s="13" t="s">
        <v>20</v>
      </c>
      <c r="D86" s="13" t="s">
        <v>21</v>
      </c>
      <c r="E86" s="13" t="s">
        <v>22</v>
      </c>
      <c r="F86" s="6">
        <f>561+19+10+10+10</f>
        <v>610</v>
      </c>
    </row>
    <row r="87" spans="1:6" x14ac:dyDescent="0.25">
      <c r="A87" s="3">
        <v>43588</v>
      </c>
      <c r="B87" s="13" t="s">
        <v>19</v>
      </c>
      <c r="C87" s="13" t="s">
        <v>20</v>
      </c>
      <c r="D87" s="13" t="s">
        <v>21</v>
      </c>
      <c r="E87" s="13" t="s">
        <v>23</v>
      </c>
      <c r="F87" s="6">
        <f>376+20+10+10</f>
        <v>416</v>
      </c>
    </row>
    <row r="88" spans="1:6" ht="15.75" x14ac:dyDescent="0.25">
      <c r="A88" s="3">
        <v>43587</v>
      </c>
      <c r="B88" s="13" t="s">
        <v>19</v>
      </c>
      <c r="C88" s="13" t="s">
        <v>20</v>
      </c>
      <c r="D88" s="13" t="s">
        <v>21</v>
      </c>
      <c r="E88" s="8" t="s">
        <v>24</v>
      </c>
      <c r="F88" s="7">
        <f>29</f>
        <v>29</v>
      </c>
    </row>
    <row r="89" spans="1:6" ht="15.75" x14ac:dyDescent="0.25">
      <c r="A89" s="3">
        <v>43587</v>
      </c>
      <c r="B89" s="13" t="s">
        <v>19</v>
      </c>
      <c r="C89" s="13" t="s">
        <v>20</v>
      </c>
      <c r="D89" s="13" t="s">
        <v>21</v>
      </c>
      <c r="E89" s="8" t="s">
        <v>25</v>
      </c>
      <c r="F89" s="7">
        <f>84</f>
        <v>84</v>
      </c>
    </row>
    <row r="90" spans="1:6" x14ac:dyDescent="0.25">
      <c r="A90" s="3">
        <v>43587</v>
      </c>
      <c r="B90" s="13" t="s">
        <v>19</v>
      </c>
      <c r="C90" s="13" t="s">
        <v>20</v>
      </c>
      <c r="D90" s="13" t="s">
        <v>21</v>
      </c>
      <c r="E90" s="13" t="s">
        <v>22</v>
      </c>
      <c r="F90" s="6">
        <f>561+19+10+10+10</f>
        <v>610</v>
      </c>
    </row>
    <row r="91" spans="1:6" x14ac:dyDescent="0.25">
      <c r="A91" s="3">
        <v>43587</v>
      </c>
      <c r="B91" s="13" t="s">
        <v>19</v>
      </c>
      <c r="C91" s="13" t="s">
        <v>20</v>
      </c>
      <c r="D91" s="13" t="s">
        <v>21</v>
      </c>
      <c r="E91" s="13" t="s">
        <v>23</v>
      </c>
      <c r="F91" s="6">
        <f>376+20+10</f>
        <v>406</v>
      </c>
    </row>
    <row r="93" spans="1:6" x14ac:dyDescent="0.25">
      <c r="A93" s="14" t="s">
        <v>27</v>
      </c>
    </row>
  </sheetData>
  <mergeCells count="7">
    <mergeCell ref="A1:F1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E11" sqref="E11"/>
    </sheetView>
  </sheetViews>
  <sheetFormatPr defaultRowHeight="15" x14ac:dyDescent="0.25"/>
  <cols>
    <col min="1" max="1" width="10.140625" bestFit="1" customWidth="1"/>
    <col min="2" max="2" width="11.28515625" bestFit="1" customWidth="1"/>
    <col min="3" max="3" width="15" bestFit="1" customWidth="1"/>
    <col min="4" max="4" width="9" bestFit="1" customWidth="1"/>
    <col min="5" max="5" width="54.28515625" customWidth="1"/>
    <col min="6" max="6" width="14.7109375" customWidth="1"/>
  </cols>
  <sheetData>
    <row r="1" spans="1:6" ht="15.75" customHeight="1" x14ac:dyDescent="0.25">
      <c r="A1" s="44" t="s">
        <v>0</v>
      </c>
      <c r="B1" s="45"/>
      <c r="C1" s="45"/>
      <c r="D1" s="45"/>
      <c r="E1" s="45"/>
      <c r="F1" s="45"/>
    </row>
    <row r="2" spans="1:6" x14ac:dyDescent="0.25">
      <c r="A2" s="47" t="s">
        <v>1</v>
      </c>
      <c r="B2" s="47" t="s">
        <v>2</v>
      </c>
      <c r="C2" s="47" t="s">
        <v>3</v>
      </c>
      <c r="D2" s="47" t="s">
        <v>4</v>
      </c>
      <c r="E2" s="47" t="s">
        <v>15</v>
      </c>
      <c r="F2" s="46" t="s">
        <v>14</v>
      </c>
    </row>
    <row r="3" spans="1:6" x14ac:dyDescent="0.25">
      <c r="A3" s="47"/>
      <c r="B3" s="47"/>
      <c r="C3" s="47"/>
      <c r="D3" s="47"/>
      <c r="E3" s="47"/>
      <c r="F3" s="46"/>
    </row>
    <row r="4" spans="1:6" ht="45" x14ac:dyDescent="0.25">
      <c r="A4" s="9">
        <v>43616</v>
      </c>
      <c r="B4" s="39" t="s">
        <v>28</v>
      </c>
      <c r="C4" s="39" t="s">
        <v>29</v>
      </c>
      <c r="D4" s="39" t="s">
        <v>30</v>
      </c>
      <c r="E4" s="10" t="s">
        <v>31</v>
      </c>
      <c r="F4" s="52">
        <v>75.459999999999994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Diamond</vt:lpstr>
      <vt:lpstr>Steel</vt:lpstr>
      <vt:lpstr>Rubber</vt:lpstr>
      <vt:lpstr>Isabgul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AmarS1070</dc:creator>
  <cp:lastModifiedBy>Habil Gadiwala</cp:lastModifiedBy>
  <dcterms:created xsi:type="dcterms:W3CDTF">2018-09-27T12:35:32Z</dcterms:created>
  <dcterms:modified xsi:type="dcterms:W3CDTF">2019-05-31T13:49:14Z</dcterms:modified>
</cp:coreProperties>
</file>