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375" windowWidth="20115" windowHeight="8985" activeTab="2"/>
  </bookViews>
  <sheets>
    <sheet name="Diamond" sheetId="1" r:id="rId1"/>
    <sheet name="Steel" sheetId="3" r:id="rId2"/>
    <sheet name="Rubber" sheetId="4" r:id="rId3"/>
    <sheet name="Isabgul" sheetId="5" r:id="rId4"/>
    <sheet name="Pepper" sheetId="7" r:id="rId5"/>
    <sheet name="Paddy Basmat 1121" sheetId="8" r:id="rId6"/>
  </sheets>
  <calcPr calcId="125725" iterate="1"/>
</workbook>
</file>

<file path=xl/calcChain.xml><?xml version="1.0" encoding="utf-8"?>
<calcChain xmlns="http://schemas.openxmlformats.org/spreadsheetml/2006/main">
  <c r="F6" i="4"/>
  <c r="F7"/>
  <c r="F4"/>
  <c r="F4" i="3"/>
  <c r="H4" i="1"/>
  <c r="F4"/>
  <c r="F10" i="4"/>
  <c r="F11"/>
  <c r="F8"/>
  <c r="F5" i="3"/>
  <c r="H5" i="1"/>
  <c r="F5"/>
  <c r="F15" i="4"/>
  <c r="F12"/>
  <c r="F19"/>
  <c r="F16"/>
  <c r="F7" i="3"/>
  <c r="F6"/>
  <c r="H6" i="1"/>
  <c r="F6"/>
  <c r="H7"/>
  <c r="F7"/>
  <c r="F23" i="4"/>
  <c r="F20"/>
  <c r="F8" i="3"/>
  <c r="H8" i="1"/>
  <c r="F8"/>
  <c r="F9" i="3"/>
  <c r="F26" i="4"/>
  <c r="F27"/>
  <c r="F25"/>
  <c r="F24"/>
  <c r="H9" i="1"/>
  <c r="F9"/>
  <c r="H10"/>
  <c r="F30" i="4" l="1"/>
  <c r="F31"/>
  <c r="F29"/>
  <c r="F28"/>
  <c r="F34"/>
  <c r="F10" i="3" l="1"/>
  <c r="F10" i="1"/>
  <c r="F35" i="4"/>
  <c r="F33"/>
  <c r="F32"/>
  <c r="F38"/>
  <c r="F39"/>
  <c r="F37"/>
  <c r="F36"/>
  <c r="F11" i="5"/>
  <c r="F12"/>
  <c r="H11" i="1"/>
  <c r="F11"/>
  <c r="H12"/>
  <c r="F12"/>
  <c r="F11" i="3"/>
  <c r="F12"/>
  <c r="F13"/>
  <c r="F13" i="5"/>
  <c r="F42" i="4"/>
  <c r="F43"/>
  <c r="F41"/>
  <c r="F40"/>
  <c r="H13" i="1"/>
  <c r="F13"/>
  <c r="F46" i="4"/>
  <c r="F47"/>
  <c r="F45"/>
  <c r="F44"/>
  <c r="F14" i="5" l="1"/>
  <c r="F14" i="3"/>
  <c r="H14" i="1"/>
  <c r="F14"/>
  <c r="F15" i="5"/>
  <c r="F51" i="4"/>
  <c r="F50"/>
  <c r="F49"/>
  <c r="F48"/>
  <c r="F15" i="3"/>
  <c r="F15" i="1"/>
  <c r="F16" i="5"/>
  <c r="F54" i="4"/>
  <c r="F55"/>
  <c r="F53"/>
  <c r="F52"/>
  <c r="F16" i="3"/>
  <c r="F16" i="1"/>
  <c r="F17" i="5"/>
  <c r="F59" i="4"/>
  <c r="F58"/>
  <c r="F57"/>
  <c r="F56"/>
  <c r="F17" i="3"/>
  <c r="F17" i="1"/>
  <c r="F18" i="5"/>
  <c r="F63" i="4"/>
  <c r="F62"/>
  <c r="F61"/>
  <c r="F60"/>
  <c r="F18" i="1"/>
  <c r="F18" i="3"/>
  <c r="F66" i="4" l="1"/>
  <c r="F65"/>
  <c r="F19" i="5"/>
  <c r="F67" i="4"/>
  <c r="F64"/>
  <c r="F19" i="3"/>
  <c r="F20"/>
  <c r="F19" i="1" l="1"/>
  <c r="F70" i="4"/>
  <c r="F71"/>
  <c r="F68"/>
  <c r="F20" i="5"/>
  <c r="F21" i="3"/>
  <c r="F20" i="1"/>
  <c r="F21" i="5"/>
  <c r="F74" i="4"/>
  <c r="F75"/>
  <c r="F72"/>
  <c r="F21" i="1"/>
  <c r="F22" i="5"/>
  <c r="F78" i="4"/>
  <c r="F76"/>
  <c r="F22" i="3"/>
  <c r="F22" i="1"/>
  <c r="F23" i="5"/>
  <c r="F24"/>
  <c r="F82" i="4" l="1"/>
  <c r="F80" l="1"/>
  <c r="F87"/>
  <c r="F86"/>
  <c r="F84"/>
  <c r="F23" i="3"/>
  <c r="F24"/>
  <c r="F23" i="1"/>
  <c r="F24"/>
  <c r="F25" i="5"/>
  <c r="F91" i="4"/>
  <c r="F90"/>
  <c r="F88"/>
  <c r="F25" i="3"/>
  <c r="F25" i="1"/>
  <c r="F26" i="5"/>
  <c r="F95" i="4"/>
  <c r="F94"/>
  <c r="F92"/>
  <c r="F26" i="3"/>
  <c r="F26" i="1"/>
  <c r="F27" i="5" l="1"/>
  <c r="F99" i="4"/>
  <c r="F98"/>
  <c r="F96"/>
  <c r="F27" i="3"/>
  <c r="F28" i="5" l="1"/>
  <c r="F102" i="4"/>
  <c r="F100"/>
  <c r="F28" i="3"/>
  <c r="F103" i="4"/>
</calcChain>
</file>

<file path=xl/sharedStrings.xml><?xml version="1.0" encoding="utf-8"?>
<sst xmlns="http://schemas.openxmlformats.org/spreadsheetml/2006/main" count="956" uniqueCount="49">
  <si>
    <t>Date</t>
  </si>
  <si>
    <t>Commodity</t>
  </si>
  <si>
    <t>Delivery Center</t>
  </si>
  <si>
    <t>State</t>
  </si>
  <si>
    <t>Vault Name &amp; Address</t>
  </si>
  <si>
    <t>PRODUCT</t>
  </si>
  <si>
    <t>DIAMOND1CT (E-Unit in Cents)</t>
  </si>
  <si>
    <t>DIAMOND0.5CT (E-Unit in Cents)</t>
  </si>
  <si>
    <t>DIAMOND0.3CT (E-Unit in Cents)</t>
  </si>
  <si>
    <t>DIAMOND</t>
  </si>
  <si>
    <t>Surat</t>
  </si>
  <si>
    <t>Gujarat</t>
  </si>
  <si>
    <t>C-601, Diamond World Mini Bazar,
Varacha Road, 
Surat - 395006</t>
  </si>
  <si>
    <t>Name &amp; Address of Warehouse</t>
  </si>
  <si>
    <t>STEELLONG</t>
  </si>
  <si>
    <t>GHAZIABAD</t>
  </si>
  <si>
    <t>UP</t>
  </si>
  <si>
    <t>RUBBER</t>
  </si>
  <si>
    <t>KOCHI</t>
  </si>
  <si>
    <t>KERALA</t>
  </si>
  <si>
    <t>CW Kanjikode</t>
  </si>
  <si>
    <t>CW Trivandrum</t>
  </si>
  <si>
    <t xml:space="preserve">CW Ernakulam </t>
  </si>
  <si>
    <t>Sohan Lal Commodity Management Private Limited
Khasra Number 358-359, Village Morta, Jalalabad Pargana, Ghaziabad, UP-201001</t>
  </si>
  <si>
    <t>ISABGUL</t>
  </si>
  <si>
    <t>UNJHA</t>
  </si>
  <si>
    <t>GUJARAT</t>
  </si>
  <si>
    <t>Sohan Lal Commodity Management Private Limited 
Khasra Number 358-359, Village Muktupur, sonok cross road Muktupur 384170</t>
  </si>
  <si>
    <t>PEPPER</t>
  </si>
  <si>
    <t>ERNAKULAM</t>
  </si>
  <si>
    <t xml:space="preserve">Gandhinagar, Kadavnthra, Kochi-682020 </t>
  </si>
  <si>
    <t>**Stock is valid up to April 2020</t>
  </si>
  <si>
    <t>**Stock is valid up to January 2020</t>
  </si>
  <si>
    <t>Available stock Weight in MT</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</si>
  <si>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</si>
  <si>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 xml:space="preserve"> Exchange Deliverable Stock Position</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</si>
  <si>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</si>
  <si>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Paddy Basmati 1121</t>
  </si>
  <si>
    <t>Karnal</t>
  </si>
  <si>
    <t xml:space="preserve">Haryana </t>
  </si>
  <si>
    <t>Sohan Lal Commodity Management Pvt. Ltd.,Godown No.1(Chamber-3) and Godown No.2 (Chamber-3) Opposite New District Jail, Near Police Line, Kaithal Road, Teh &amp; Dist.
Karnal, , Distt-Karnal</t>
  </si>
  <si>
    <t xml:space="preserve">** Total Stock at Warehouse is 2 MT </t>
  </si>
  <si>
    <t xml:space="preserve">**Stock Valid up to Dec'19 Contract is Nill. </t>
  </si>
  <si>
    <t>CW Trichur</t>
  </si>
  <si>
    <t xml:space="preserve">1660.02 MT </t>
  </si>
  <si>
    <t xml:space="preserve">1416.60 MT </t>
  </si>
  <si>
    <t xml:space="preserve">**The stock valid for exchange delivery in Jan'20 contract is 379MTs. </t>
  </si>
  <si>
    <t xml:space="preserve">**The stock valid for exchange delivery in FEB '20 contract is 379 MTs. </t>
  </si>
  <si>
    <t xml:space="preserve">**The stock valid for exchange delivery in March'20 contract is 107 MTs. </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</si>
</sst>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2"/>
      <color rgb="FF000000"/>
      <name val="Calibri"/>
      <family val="2"/>
      <scheme val="minor"/>
    </font>
  </fonts>
  <fills count="2">
    <fill>
      <patternFill patternType="none"/>
    </fill>
    <fill>
      <patternFill patternType="gray125"/>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58">
    <xf numFmtId="0" fontId="0" fillId="0" borderId="0" xfId="0"/>
    <xf numFmtId="0" fontId="0" fillId="0" borderId="0" xfId="0" applyBorder="1"/>
    <xf numFmtId="0" fontId="1" fillId="0" borderId="2" xfId="0" applyFont="1" applyFill="1" applyBorder="1" applyAlignment="1">
      <alignment horizontal="center"/>
    </xf>
    <xf numFmtId="0" fontId="0" fillId="0" borderId="2" xfId="0" applyBorder="1" applyAlignment="1">
      <alignment horizontal="center" wrapText="1"/>
    </xf>
    <xf numFmtId="0" fontId="3" fillId="0" borderId="2" xfId="1" applyFont="1" applyFill="1" applyBorder="1" applyAlignment="1">
      <alignment horizontal="center" wrapText="1"/>
    </xf>
    <xf numFmtId="0" fontId="0" fillId="0" borderId="2" xfId="0" applyBorder="1"/>
    <xf numFmtId="0" fontId="0" fillId="0" borderId="2" xfId="0" applyBorder="1" applyAlignment="1">
      <alignment horizontal="right"/>
    </xf>
    <xf numFmtId="0" fontId="4" fillId="0" borderId="2" xfId="0" applyFont="1" applyBorder="1" applyAlignment="1">
      <alignment horizontal="center"/>
    </xf>
    <xf numFmtId="15" fontId="0" fillId="0" borderId="2" xfId="0" applyNumberFormat="1"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xf>
    <xf numFmtId="0" fontId="1" fillId="0" borderId="0" xfId="0" applyFont="1"/>
    <xf numFmtId="0" fontId="3" fillId="0" borderId="0" xfId="1" applyFont="1" applyFill="1" applyBorder="1" applyAlignment="1">
      <alignment horizontal="center" wrapText="1"/>
    </xf>
    <xf numFmtId="0" fontId="0" fillId="0" borderId="2" xfId="0" applyFill="1" applyBorder="1" applyAlignment="1">
      <alignment horizontal="center" vertical="center"/>
    </xf>
    <xf numFmtId="15" fontId="0"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wrapText="1"/>
    </xf>
    <xf numFmtId="0" fontId="1" fillId="0" borderId="0" xfId="0" applyFont="1" applyAlignment="1">
      <alignment vertical="center"/>
    </xf>
    <xf numFmtId="2" fontId="0" fillId="0" borderId="2" xfId="0" applyNumberFormat="1" applyFill="1" applyBorder="1" applyAlignment="1">
      <alignment horizontal="center" vertical="center"/>
    </xf>
    <xf numFmtId="0" fontId="0" fillId="0" borderId="2" xfId="0" applyBorder="1" applyAlignment="1">
      <alignment horizontal="center" vertical="center"/>
    </xf>
    <xf numFmtId="0" fontId="0" fillId="0" borderId="0" xfId="0" applyFill="1" applyAlignment="1">
      <alignment horizontal="center" vertical="center"/>
    </xf>
    <xf numFmtId="0" fontId="0" fillId="0" borderId="0" xfId="0" applyBorder="1" applyAlignment="1">
      <alignment horizontal="left" vertical="center" wrapText="1"/>
    </xf>
    <xf numFmtId="0" fontId="0" fillId="0" borderId="0" xfId="0" applyFill="1" applyBorder="1" applyAlignment="1">
      <alignment horizontal="center" vertical="center"/>
    </xf>
    <xf numFmtId="0" fontId="1" fillId="0" borderId="0" xfId="0" applyFont="1"/>
    <xf numFmtId="0" fontId="1" fillId="0" borderId="0" xfId="0" applyFont="1" applyFill="1"/>
    <xf numFmtId="0" fontId="0" fillId="0" borderId="0" xfId="0" applyAlignment="1">
      <alignment vertical="center" wrapText="1"/>
    </xf>
    <xf numFmtId="0" fontId="0" fillId="0" borderId="0" xfId="0" applyBorder="1" applyAlignment="1"/>
    <xf numFmtId="0" fontId="1" fillId="0" borderId="0" xfId="0" applyFont="1" applyFill="1" applyBorder="1" applyAlignment="1"/>
    <xf numFmtId="15" fontId="0" fillId="0" borderId="2" xfId="0" applyNumberFormat="1" applyBorder="1" applyAlignment="1">
      <alignment horizontal="center"/>
    </xf>
    <xf numFmtId="4" fontId="0" fillId="0" borderId="0" xfId="0" applyNumberFormat="1"/>
    <xf numFmtId="0" fontId="0" fillId="0" borderId="0" xfId="0" applyAlignment="1">
      <alignment wrapText="1"/>
    </xf>
    <xf numFmtId="2" fontId="0" fillId="0" borderId="0" xfId="0" applyNumberFormat="1" applyAlignment="1">
      <alignment wrapText="1"/>
    </xf>
    <xf numFmtId="15" fontId="0" fillId="0" borderId="2" xfId="0" applyNumberFormat="1" applyFont="1" applyBorder="1" applyAlignment="1">
      <alignment horizontal="center" vertical="center" wrapText="1"/>
    </xf>
    <xf numFmtId="15" fontId="0" fillId="0" borderId="2" xfId="0" applyNumberFormat="1" applyBorder="1" applyAlignment="1">
      <alignment horizontal="center" vertical="center"/>
    </xf>
    <xf numFmtId="2" fontId="0" fillId="0" borderId="2" xfId="0" applyNumberFormat="1" applyFont="1" applyBorder="1" applyAlignment="1">
      <alignment horizontal="center" vertical="center"/>
    </xf>
    <xf numFmtId="2" fontId="0" fillId="0" borderId="0" xfId="0" applyNumberForma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2" fontId="0" fillId="0" borderId="0" xfId="0" applyNumberFormat="1"/>
    <xf numFmtId="2" fontId="1" fillId="0" borderId="0" xfId="0" applyNumberFormat="1" applyFont="1"/>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2" xfId="0" applyFont="1" applyFill="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cellXfs>
  <cellStyles count="2">
    <cellStyle name="Normal" xfId="0" builtinId="0"/>
    <cellStyle name="Normal_report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52"/>
  <sheetViews>
    <sheetView workbookViewId="0">
      <selection activeCell="A5" sqref="A5"/>
    </sheetView>
  </sheetViews>
  <sheetFormatPr defaultRowHeight="15"/>
  <cols>
    <col min="1" max="1" width="10.42578125" bestFit="1" customWidth="1"/>
    <col min="2" max="2" width="11.28515625" bestFit="1" customWidth="1"/>
    <col min="3" max="3" width="15" bestFit="1" customWidth="1"/>
    <col min="4" max="4" width="11.28515625" customWidth="1"/>
    <col min="5" max="5" width="34.85546875" customWidth="1"/>
    <col min="6" max="6" width="28.5703125" bestFit="1" customWidth="1"/>
    <col min="7" max="7" width="30.5703125" bestFit="1" customWidth="1"/>
    <col min="8" max="8" width="30.5703125" style="1" bestFit="1" customWidth="1"/>
    <col min="9" max="16384" width="9.140625" style="1"/>
  </cols>
  <sheetData>
    <row r="1" spans="1:8">
      <c r="A1" s="45" t="s">
        <v>35</v>
      </c>
      <c r="B1" s="46"/>
      <c r="C1" s="46"/>
      <c r="D1" s="46"/>
      <c r="E1" s="46"/>
      <c r="F1" s="46"/>
      <c r="G1" s="46"/>
      <c r="H1" s="46"/>
    </row>
    <row r="2" spans="1:8">
      <c r="A2" s="47" t="s">
        <v>0</v>
      </c>
      <c r="B2" s="47" t="s">
        <v>1</v>
      </c>
      <c r="C2" s="47" t="s">
        <v>2</v>
      </c>
      <c r="D2" s="47" t="s">
        <v>3</v>
      </c>
      <c r="E2" s="47" t="s">
        <v>4</v>
      </c>
      <c r="F2" s="48" t="s">
        <v>5</v>
      </c>
      <c r="G2" s="48"/>
      <c r="H2" s="48"/>
    </row>
    <row r="3" spans="1:8">
      <c r="A3" s="47"/>
      <c r="B3" s="47"/>
      <c r="C3" s="47"/>
      <c r="D3" s="47"/>
      <c r="E3" s="47"/>
      <c r="F3" s="2" t="s">
        <v>6</v>
      </c>
      <c r="G3" s="2" t="s">
        <v>7</v>
      </c>
      <c r="H3" s="2" t="s">
        <v>8</v>
      </c>
    </row>
    <row r="4" spans="1:8" ht="45">
      <c r="A4" s="8">
        <v>43830</v>
      </c>
      <c r="B4" s="21" t="s">
        <v>9</v>
      </c>
      <c r="C4" s="21" t="s">
        <v>10</v>
      </c>
      <c r="D4" s="21" t="s">
        <v>11</v>
      </c>
      <c r="E4" s="3" t="s">
        <v>12</v>
      </c>
      <c r="F4" s="4">
        <f t="shared" ref="F4:F26" si="0">6887+112</f>
        <v>6999</v>
      </c>
      <c r="G4" s="4">
        <v>4008</v>
      </c>
      <c r="H4" s="4">
        <f t="shared" ref="H4:H14" si="1">497-32</f>
        <v>465</v>
      </c>
    </row>
    <row r="5" spans="1:8" ht="45">
      <c r="A5" s="8">
        <v>43829</v>
      </c>
      <c r="B5" s="21" t="s">
        <v>9</v>
      </c>
      <c r="C5" s="21" t="s">
        <v>10</v>
      </c>
      <c r="D5" s="21" t="s">
        <v>11</v>
      </c>
      <c r="E5" s="3" t="s">
        <v>12</v>
      </c>
      <c r="F5" s="4">
        <f t="shared" si="0"/>
        <v>6999</v>
      </c>
      <c r="G5" s="4">
        <v>4008</v>
      </c>
      <c r="H5" s="4">
        <f t="shared" si="1"/>
        <v>465</v>
      </c>
    </row>
    <row r="6" spans="1:8" ht="45">
      <c r="A6" s="8">
        <v>43827</v>
      </c>
      <c r="B6" s="21" t="s">
        <v>9</v>
      </c>
      <c r="C6" s="21" t="s">
        <v>10</v>
      </c>
      <c r="D6" s="21" t="s">
        <v>11</v>
      </c>
      <c r="E6" s="3" t="s">
        <v>12</v>
      </c>
      <c r="F6" s="4">
        <f t="shared" si="0"/>
        <v>6999</v>
      </c>
      <c r="G6" s="4">
        <v>4008</v>
      </c>
      <c r="H6" s="4">
        <f t="shared" si="1"/>
        <v>465</v>
      </c>
    </row>
    <row r="7" spans="1:8" ht="45">
      <c r="A7" s="8">
        <v>43826</v>
      </c>
      <c r="B7" s="21" t="s">
        <v>9</v>
      </c>
      <c r="C7" s="21" t="s">
        <v>10</v>
      </c>
      <c r="D7" s="21" t="s">
        <v>11</v>
      </c>
      <c r="E7" s="3" t="s">
        <v>12</v>
      </c>
      <c r="F7" s="4">
        <f t="shared" si="0"/>
        <v>6999</v>
      </c>
      <c r="G7" s="4">
        <v>4008</v>
      </c>
      <c r="H7" s="4">
        <f t="shared" si="1"/>
        <v>465</v>
      </c>
    </row>
    <row r="8" spans="1:8" ht="45">
      <c r="A8" s="8">
        <v>43825</v>
      </c>
      <c r="B8" s="21" t="s">
        <v>9</v>
      </c>
      <c r="C8" s="21" t="s">
        <v>10</v>
      </c>
      <c r="D8" s="21" t="s">
        <v>11</v>
      </c>
      <c r="E8" s="3" t="s">
        <v>12</v>
      </c>
      <c r="F8" s="4">
        <f t="shared" si="0"/>
        <v>6999</v>
      </c>
      <c r="G8" s="4">
        <v>4008</v>
      </c>
      <c r="H8" s="4">
        <f t="shared" si="1"/>
        <v>465</v>
      </c>
    </row>
    <row r="9" spans="1:8" ht="45">
      <c r="A9" s="8">
        <v>43823</v>
      </c>
      <c r="B9" s="21" t="s">
        <v>9</v>
      </c>
      <c r="C9" s="21" t="s">
        <v>10</v>
      </c>
      <c r="D9" s="21" t="s">
        <v>11</v>
      </c>
      <c r="E9" s="3" t="s">
        <v>12</v>
      </c>
      <c r="F9" s="4">
        <f t="shared" si="0"/>
        <v>6999</v>
      </c>
      <c r="G9" s="4">
        <v>4008</v>
      </c>
      <c r="H9" s="4">
        <f t="shared" si="1"/>
        <v>465</v>
      </c>
    </row>
    <row r="10" spans="1:8" ht="45">
      <c r="A10" s="8">
        <v>43822</v>
      </c>
      <c r="B10" s="21" t="s">
        <v>9</v>
      </c>
      <c r="C10" s="21" t="s">
        <v>10</v>
      </c>
      <c r="D10" s="21" t="s">
        <v>11</v>
      </c>
      <c r="E10" s="3" t="s">
        <v>12</v>
      </c>
      <c r="F10" s="4">
        <f t="shared" si="0"/>
        <v>6999</v>
      </c>
      <c r="G10" s="4">
        <v>4008</v>
      </c>
      <c r="H10" s="4">
        <f t="shared" si="1"/>
        <v>465</v>
      </c>
    </row>
    <row r="11" spans="1:8" ht="45">
      <c r="A11" s="8">
        <v>43820</v>
      </c>
      <c r="B11" s="21" t="s">
        <v>9</v>
      </c>
      <c r="C11" s="21" t="s">
        <v>10</v>
      </c>
      <c r="D11" s="21" t="s">
        <v>11</v>
      </c>
      <c r="E11" s="3" t="s">
        <v>12</v>
      </c>
      <c r="F11" s="4">
        <f t="shared" si="0"/>
        <v>6999</v>
      </c>
      <c r="G11" s="4">
        <v>4008</v>
      </c>
      <c r="H11" s="4">
        <f t="shared" si="1"/>
        <v>465</v>
      </c>
    </row>
    <row r="12" spans="1:8" ht="45">
      <c r="A12" s="8">
        <v>43819</v>
      </c>
      <c r="B12" s="21" t="s">
        <v>9</v>
      </c>
      <c r="C12" s="21" t="s">
        <v>10</v>
      </c>
      <c r="D12" s="21" t="s">
        <v>11</v>
      </c>
      <c r="E12" s="3" t="s">
        <v>12</v>
      </c>
      <c r="F12" s="4">
        <f t="shared" si="0"/>
        <v>6999</v>
      </c>
      <c r="G12" s="4">
        <v>4008</v>
      </c>
      <c r="H12" s="4">
        <f t="shared" si="1"/>
        <v>465</v>
      </c>
    </row>
    <row r="13" spans="1:8" ht="45">
      <c r="A13" s="8">
        <v>43818</v>
      </c>
      <c r="B13" s="21" t="s">
        <v>9</v>
      </c>
      <c r="C13" s="21" t="s">
        <v>10</v>
      </c>
      <c r="D13" s="21" t="s">
        <v>11</v>
      </c>
      <c r="E13" s="3" t="s">
        <v>12</v>
      </c>
      <c r="F13" s="4">
        <f t="shared" si="0"/>
        <v>6999</v>
      </c>
      <c r="G13" s="4">
        <v>4008</v>
      </c>
      <c r="H13" s="4">
        <f t="shared" si="1"/>
        <v>465</v>
      </c>
    </row>
    <row r="14" spans="1:8" ht="45">
      <c r="A14" s="8">
        <v>43817</v>
      </c>
      <c r="B14" s="21" t="s">
        <v>9</v>
      </c>
      <c r="C14" s="21" t="s">
        <v>10</v>
      </c>
      <c r="D14" s="21" t="s">
        <v>11</v>
      </c>
      <c r="E14" s="3" t="s">
        <v>12</v>
      </c>
      <c r="F14" s="4">
        <f t="shared" si="0"/>
        <v>6999</v>
      </c>
      <c r="G14" s="4">
        <v>4008</v>
      </c>
      <c r="H14" s="4">
        <f t="shared" si="1"/>
        <v>465</v>
      </c>
    </row>
    <row r="15" spans="1:8" ht="45">
      <c r="A15" s="8">
        <v>43816</v>
      </c>
      <c r="B15" s="21" t="s">
        <v>9</v>
      </c>
      <c r="C15" s="21" t="s">
        <v>10</v>
      </c>
      <c r="D15" s="21" t="s">
        <v>11</v>
      </c>
      <c r="E15" s="3" t="s">
        <v>12</v>
      </c>
      <c r="F15" s="4">
        <f t="shared" si="0"/>
        <v>6999</v>
      </c>
      <c r="G15" s="4">
        <v>4008</v>
      </c>
      <c r="H15" s="4">
        <v>497</v>
      </c>
    </row>
    <row r="16" spans="1:8" ht="45">
      <c r="A16" s="8">
        <v>43815</v>
      </c>
      <c r="B16" s="21" t="s">
        <v>9</v>
      </c>
      <c r="C16" s="21" t="s">
        <v>10</v>
      </c>
      <c r="D16" s="21" t="s">
        <v>11</v>
      </c>
      <c r="E16" s="3" t="s">
        <v>12</v>
      </c>
      <c r="F16" s="4">
        <f t="shared" si="0"/>
        <v>6999</v>
      </c>
      <c r="G16" s="4">
        <v>4008</v>
      </c>
      <c r="H16" s="4">
        <v>497</v>
      </c>
    </row>
    <row r="17" spans="1:8" ht="45">
      <c r="A17" s="8">
        <v>43813</v>
      </c>
      <c r="B17" s="21" t="s">
        <v>9</v>
      </c>
      <c r="C17" s="21" t="s">
        <v>10</v>
      </c>
      <c r="D17" s="21" t="s">
        <v>11</v>
      </c>
      <c r="E17" s="3" t="s">
        <v>12</v>
      </c>
      <c r="F17" s="4">
        <f t="shared" si="0"/>
        <v>6999</v>
      </c>
      <c r="G17" s="4">
        <v>4008</v>
      </c>
      <c r="H17" s="4">
        <v>497</v>
      </c>
    </row>
    <row r="18" spans="1:8" ht="45">
      <c r="A18" s="8">
        <v>43812</v>
      </c>
      <c r="B18" s="21" t="s">
        <v>9</v>
      </c>
      <c r="C18" s="21" t="s">
        <v>10</v>
      </c>
      <c r="D18" s="21" t="s">
        <v>11</v>
      </c>
      <c r="E18" s="3" t="s">
        <v>12</v>
      </c>
      <c r="F18" s="4">
        <f t="shared" si="0"/>
        <v>6999</v>
      </c>
      <c r="G18" s="4">
        <v>4008</v>
      </c>
      <c r="H18" s="4">
        <v>497</v>
      </c>
    </row>
    <row r="19" spans="1:8" ht="45">
      <c r="A19" s="8">
        <v>43811</v>
      </c>
      <c r="B19" s="21" t="s">
        <v>9</v>
      </c>
      <c r="C19" s="21" t="s">
        <v>10</v>
      </c>
      <c r="D19" s="21" t="s">
        <v>11</v>
      </c>
      <c r="E19" s="3" t="s">
        <v>12</v>
      </c>
      <c r="F19" s="4">
        <f t="shared" si="0"/>
        <v>6999</v>
      </c>
      <c r="G19" s="4">
        <v>4008</v>
      </c>
      <c r="H19" s="4">
        <v>497</v>
      </c>
    </row>
    <row r="20" spans="1:8" ht="45">
      <c r="A20" s="8">
        <v>43810</v>
      </c>
      <c r="B20" s="21" t="s">
        <v>9</v>
      </c>
      <c r="C20" s="21" t="s">
        <v>10</v>
      </c>
      <c r="D20" s="21" t="s">
        <v>11</v>
      </c>
      <c r="E20" s="3" t="s">
        <v>12</v>
      </c>
      <c r="F20" s="4">
        <f t="shared" si="0"/>
        <v>6999</v>
      </c>
      <c r="G20" s="4">
        <v>4008</v>
      </c>
      <c r="H20" s="4">
        <v>497</v>
      </c>
    </row>
    <row r="21" spans="1:8" ht="45">
      <c r="A21" s="8">
        <v>43809</v>
      </c>
      <c r="B21" s="21" t="s">
        <v>9</v>
      </c>
      <c r="C21" s="21" t="s">
        <v>10</v>
      </c>
      <c r="D21" s="21" t="s">
        <v>11</v>
      </c>
      <c r="E21" s="3" t="s">
        <v>12</v>
      </c>
      <c r="F21" s="4">
        <f t="shared" si="0"/>
        <v>6999</v>
      </c>
      <c r="G21" s="4">
        <v>4008</v>
      </c>
      <c r="H21" s="4">
        <v>497</v>
      </c>
    </row>
    <row r="22" spans="1:8" ht="45">
      <c r="A22" s="8">
        <v>43808</v>
      </c>
      <c r="B22" s="21" t="s">
        <v>9</v>
      </c>
      <c r="C22" s="21" t="s">
        <v>10</v>
      </c>
      <c r="D22" s="21" t="s">
        <v>11</v>
      </c>
      <c r="E22" s="3" t="s">
        <v>12</v>
      </c>
      <c r="F22" s="4">
        <f t="shared" si="0"/>
        <v>6999</v>
      </c>
      <c r="G22" s="4">
        <v>4008</v>
      </c>
      <c r="H22" s="4">
        <v>497</v>
      </c>
    </row>
    <row r="23" spans="1:8" ht="45">
      <c r="A23" s="8">
        <v>43806</v>
      </c>
      <c r="B23" s="21" t="s">
        <v>9</v>
      </c>
      <c r="C23" s="21" t="s">
        <v>10</v>
      </c>
      <c r="D23" s="21" t="s">
        <v>11</v>
      </c>
      <c r="E23" s="3" t="s">
        <v>12</v>
      </c>
      <c r="F23" s="4">
        <f t="shared" si="0"/>
        <v>6999</v>
      </c>
      <c r="G23" s="4">
        <v>4008</v>
      </c>
      <c r="H23" s="4">
        <v>497</v>
      </c>
    </row>
    <row r="24" spans="1:8" ht="45">
      <c r="A24" s="8">
        <v>43805</v>
      </c>
      <c r="B24" s="21" t="s">
        <v>9</v>
      </c>
      <c r="C24" s="21" t="s">
        <v>10</v>
      </c>
      <c r="D24" s="21" t="s">
        <v>11</v>
      </c>
      <c r="E24" s="3" t="s">
        <v>12</v>
      </c>
      <c r="F24" s="4">
        <f t="shared" si="0"/>
        <v>6999</v>
      </c>
      <c r="G24" s="4">
        <v>4008</v>
      </c>
      <c r="H24" s="4">
        <v>497</v>
      </c>
    </row>
    <row r="25" spans="1:8" ht="45">
      <c r="A25" s="8">
        <v>43804</v>
      </c>
      <c r="B25" s="21" t="s">
        <v>9</v>
      </c>
      <c r="C25" s="21" t="s">
        <v>10</v>
      </c>
      <c r="D25" s="21" t="s">
        <v>11</v>
      </c>
      <c r="E25" s="3" t="s">
        <v>12</v>
      </c>
      <c r="F25" s="4">
        <f t="shared" si="0"/>
        <v>6999</v>
      </c>
      <c r="G25" s="4">
        <v>4008</v>
      </c>
      <c r="H25" s="4">
        <v>497</v>
      </c>
    </row>
    <row r="26" spans="1:8" ht="45">
      <c r="A26" s="8">
        <v>43803</v>
      </c>
      <c r="B26" s="21" t="s">
        <v>9</v>
      </c>
      <c r="C26" s="21" t="s">
        <v>10</v>
      </c>
      <c r="D26" s="21" t="s">
        <v>11</v>
      </c>
      <c r="E26" s="3" t="s">
        <v>12</v>
      </c>
      <c r="F26" s="4">
        <f t="shared" si="0"/>
        <v>6999</v>
      </c>
      <c r="G26" s="4">
        <v>4008</v>
      </c>
      <c r="H26" s="4">
        <v>497</v>
      </c>
    </row>
    <row r="27" spans="1:8" ht="45">
      <c r="A27" s="8">
        <v>43802</v>
      </c>
      <c r="B27" s="21" t="s">
        <v>9</v>
      </c>
      <c r="C27" s="21" t="s">
        <v>10</v>
      </c>
      <c r="D27" s="21" t="s">
        <v>11</v>
      </c>
      <c r="E27" s="3" t="s">
        <v>12</v>
      </c>
      <c r="F27" s="4">
        <v>6887</v>
      </c>
      <c r="G27" s="4">
        <v>4008</v>
      </c>
      <c r="H27" s="4">
        <v>497</v>
      </c>
    </row>
    <row r="28" spans="1:8" ht="45">
      <c r="A28" s="8">
        <v>43801</v>
      </c>
      <c r="B28" s="21" t="s">
        <v>9</v>
      </c>
      <c r="C28" s="21" t="s">
        <v>10</v>
      </c>
      <c r="D28" s="21" t="s">
        <v>11</v>
      </c>
      <c r="E28" s="3" t="s">
        <v>12</v>
      </c>
      <c r="F28" s="4">
        <v>6887</v>
      </c>
      <c r="G28" s="4">
        <v>4008</v>
      </c>
      <c r="H28" s="4">
        <v>497</v>
      </c>
    </row>
    <row r="29" spans="1:8">
      <c r="A29" s="16"/>
      <c r="B29" s="17"/>
      <c r="C29" s="17"/>
      <c r="D29" s="17"/>
      <c r="E29" s="18"/>
      <c r="F29" s="14"/>
      <c r="G29" s="14"/>
      <c r="H29" s="14"/>
    </row>
    <row r="30" spans="1:8">
      <c r="A30" s="16"/>
      <c r="B30" s="17"/>
      <c r="C30" s="17"/>
      <c r="D30" s="17"/>
      <c r="E30" s="18"/>
      <c r="F30" s="14"/>
      <c r="G30" s="14"/>
      <c r="H30" s="14"/>
    </row>
    <row r="31" spans="1:8" ht="264" customHeight="1">
      <c r="A31" s="44" t="s">
        <v>36</v>
      </c>
      <c r="B31" s="44"/>
      <c r="C31" s="44"/>
      <c r="D31" s="44"/>
      <c r="E31" s="44"/>
      <c r="F31" s="44"/>
      <c r="G31" s="14"/>
      <c r="H31" s="14"/>
    </row>
    <row r="32" spans="1:8">
      <c r="A32" s="16"/>
      <c r="B32" s="17"/>
      <c r="C32" s="17"/>
      <c r="D32" s="17"/>
      <c r="E32" s="18"/>
      <c r="F32" s="14"/>
      <c r="G32" s="14"/>
      <c r="H32" s="14"/>
    </row>
    <row r="33" spans="1:8">
      <c r="A33" s="16"/>
      <c r="B33" s="17"/>
      <c r="C33" s="17"/>
      <c r="D33" s="17"/>
      <c r="E33" s="18"/>
      <c r="F33" s="14"/>
      <c r="G33" s="14"/>
      <c r="H33" s="14"/>
    </row>
    <row r="34" spans="1:8">
      <c r="A34" s="16"/>
      <c r="B34" s="17"/>
      <c r="C34" s="17"/>
      <c r="D34" s="17"/>
      <c r="E34" s="18"/>
      <c r="F34" s="14"/>
      <c r="G34" s="14"/>
      <c r="H34" s="14"/>
    </row>
    <row r="35" spans="1:8">
      <c r="A35" s="16"/>
      <c r="B35" s="17"/>
      <c r="C35" s="17"/>
      <c r="D35" s="17"/>
      <c r="E35" s="18"/>
      <c r="F35" s="14"/>
      <c r="G35" s="14"/>
      <c r="H35" s="14"/>
    </row>
    <row r="36" spans="1:8">
      <c r="A36" s="16"/>
      <c r="B36" s="17"/>
      <c r="C36" s="17"/>
      <c r="D36" s="17"/>
      <c r="E36" s="18"/>
      <c r="F36" s="14"/>
      <c r="G36" s="14"/>
      <c r="H36" s="14"/>
    </row>
    <row r="37" spans="1:8">
      <c r="A37" s="16"/>
      <c r="B37" s="17"/>
      <c r="C37" s="17"/>
      <c r="D37" s="17"/>
      <c r="E37" s="18"/>
      <c r="F37" s="14"/>
      <c r="G37" s="14"/>
      <c r="H37" s="14"/>
    </row>
    <row r="38" spans="1:8">
      <c r="A38" s="16"/>
      <c r="B38" s="17"/>
      <c r="C38" s="17"/>
      <c r="D38" s="17"/>
      <c r="E38" s="18"/>
      <c r="F38" s="14"/>
      <c r="G38" s="14"/>
      <c r="H38" s="14"/>
    </row>
    <row r="39" spans="1:8">
      <c r="A39" s="16"/>
      <c r="B39" s="17"/>
      <c r="C39" s="17"/>
      <c r="D39" s="17"/>
      <c r="E39" s="18"/>
      <c r="F39" s="14"/>
      <c r="G39" s="14"/>
      <c r="H39" s="14"/>
    </row>
    <row r="40" spans="1:8">
      <c r="A40" s="16"/>
      <c r="B40" s="17"/>
      <c r="C40" s="17"/>
      <c r="D40" s="17"/>
      <c r="E40" s="18"/>
      <c r="F40" s="14"/>
      <c r="G40" s="14"/>
      <c r="H40" s="14"/>
    </row>
    <row r="41" spans="1:8">
      <c r="A41" s="16"/>
      <c r="B41" s="17"/>
      <c r="C41" s="17"/>
      <c r="D41" s="17"/>
      <c r="E41" s="18"/>
      <c r="F41" s="14"/>
      <c r="G41" s="14"/>
      <c r="H41" s="14"/>
    </row>
    <row r="42" spans="1:8">
      <c r="A42" s="16"/>
      <c r="B42" s="17"/>
      <c r="C42" s="17"/>
      <c r="D42" s="17"/>
      <c r="E42" s="18"/>
      <c r="F42" s="14"/>
      <c r="G42" s="14"/>
      <c r="H42" s="14"/>
    </row>
    <row r="43" spans="1:8">
      <c r="A43" s="16"/>
      <c r="B43" s="17"/>
      <c r="C43" s="17"/>
      <c r="D43" s="17"/>
      <c r="E43" s="18"/>
      <c r="F43" s="14"/>
      <c r="G43" s="14"/>
      <c r="H43" s="14"/>
    </row>
    <row r="44" spans="1:8">
      <c r="A44" s="16"/>
      <c r="B44" s="17"/>
      <c r="C44" s="17"/>
      <c r="D44" s="17"/>
      <c r="E44" s="18"/>
      <c r="F44" s="14"/>
      <c r="G44" s="14"/>
      <c r="H44" s="14"/>
    </row>
    <row r="45" spans="1:8">
      <c r="A45" s="16"/>
      <c r="B45" s="17"/>
      <c r="C45" s="17"/>
      <c r="D45" s="17"/>
      <c r="E45" s="18"/>
      <c r="F45" s="14"/>
      <c r="G45" s="14"/>
      <c r="H45" s="14"/>
    </row>
    <row r="46" spans="1:8">
      <c r="A46" s="16"/>
      <c r="B46" s="17"/>
      <c r="C46" s="17"/>
      <c r="D46" s="17"/>
      <c r="E46" s="18"/>
      <c r="F46" s="14"/>
      <c r="G46" s="14"/>
      <c r="H46" s="14"/>
    </row>
    <row r="47" spans="1:8">
      <c r="A47" s="16"/>
      <c r="B47" s="17"/>
      <c r="C47" s="17"/>
      <c r="D47" s="17"/>
      <c r="E47" s="18"/>
      <c r="F47" s="14"/>
      <c r="G47" s="14"/>
      <c r="H47" s="14"/>
    </row>
    <row r="48" spans="1:8">
      <c r="A48" s="16"/>
      <c r="B48" s="17"/>
      <c r="C48" s="17"/>
      <c r="D48" s="17"/>
      <c r="E48" s="18"/>
      <c r="F48" s="14"/>
      <c r="G48" s="14"/>
      <c r="H48" s="14"/>
    </row>
    <row r="52" spans="6:6">
      <c r="F52" s="14"/>
    </row>
  </sheetData>
  <mergeCells count="8">
    <mergeCell ref="A31:F31"/>
    <mergeCell ref="A1:H1"/>
    <mergeCell ref="A2:A3"/>
    <mergeCell ref="B2:B3"/>
    <mergeCell ref="C2:C3"/>
    <mergeCell ref="D2:D3"/>
    <mergeCell ref="E2:E3"/>
    <mergeCell ref="F2:H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H35"/>
  <sheetViews>
    <sheetView workbookViewId="0">
      <selection activeCell="A8" sqref="A8"/>
    </sheetView>
  </sheetViews>
  <sheetFormatPr defaultColWidth="20.42578125" defaultRowHeight="15"/>
  <cols>
    <col min="1" max="1" width="34.85546875" style="10" bestFit="1" customWidth="1"/>
    <col min="2" max="2" width="11.28515625" style="10" bestFit="1" customWidth="1"/>
    <col min="3" max="3" width="15" style="10" bestFit="1" customWidth="1"/>
    <col min="4" max="4" width="10.7109375" style="10" bestFit="1" customWidth="1"/>
    <col min="5" max="5" width="53.140625" style="10" bestFit="1" customWidth="1"/>
    <col min="6" max="6" width="20.42578125" style="11"/>
  </cols>
  <sheetData>
    <row r="1" spans="1:8">
      <c r="A1" s="45" t="s">
        <v>35</v>
      </c>
      <c r="B1" s="46"/>
      <c r="C1" s="46"/>
      <c r="D1" s="46"/>
      <c r="E1" s="46"/>
      <c r="F1" s="46"/>
      <c r="G1" s="46"/>
      <c r="H1" s="46"/>
    </row>
    <row r="2" spans="1:8">
      <c r="A2" s="51" t="s">
        <v>0</v>
      </c>
      <c r="B2" s="51" t="s">
        <v>1</v>
      </c>
      <c r="C2" s="51" t="s">
        <v>2</v>
      </c>
      <c r="D2" s="51" t="s">
        <v>3</v>
      </c>
      <c r="E2" s="51" t="s">
        <v>13</v>
      </c>
      <c r="F2" s="49" t="s">
        <v>33</v>
      </c>
    </row>
    <row r="3" spans="1:8">
      <c r="A3" s="51"/>
      <c r="B3" s="51"/>
      <c r="C3" s="51"/>
      <c r="D3" s="51"/>
      <c r="E3" s="51"/>
      <c r="F3" s="50"/>
    </row>
    <row r="4" spans="1:8" ht="45">
      <c r="A4" s="8">
        <v>43830</v>
      </c>
      <c r="B4" s="21" t="s">
        <v>14</v>
      </c>
      <c r="C4" s="21" t="s">
        <v>15</v>
      </c>
      <c r="D4" s="21" t="s">
        <v>16</v>
      </c>
      <c r="E4" s="9" t="s">
        <v>23</v>
      </c>
      <c r="F4" s="20">
        <f>2832.33-30.54-130.48-240.35-80.56-97.665</f>
        <v>2252.7350000000001</v>
      </c>
    </row>
    <row r="5" spans="1:8" ht="45">
      <c r="A5" s="8">
        <v>43829</v>
      </c>
      <c r="B5" s="21" t="s">
        <v>14</v>
      </c>
      <c r="C5" s="21" t="s">
        <v>15</v>
      </c>
      <c r="D5" s="21" t="s">
        <v>16</v>
      </c>
      <c r="E5" s="9" t="s">
        <v>23</v>
      </c>
      <c r="F5" s="20">
        <f>2832.33-30.54-130.48-240.35-80.56-97.665</f>
        <v>2252.7350000000001</v>
      </c>
    </row>
    <row r="6" spans="1:8" ht="45">
      <c r="A6" s="8">
        <v>43827</v>
      </c>
      <c r="B6" s="21" t="s">
        <v>14</v>
      </c>
      <c r="C6" s="21" t="s">
        <v>15</v>
      </c>
      <c r="D6" s="21" t="s">
        <v>16</v>
      </c>
      <c r="E6" s="9" t="s">
        <v>23</v>
      </c>
      <c r="F6" s="20">
        <f t="shared" ref="F6:F7" si="0">2832.33-30.54-130.48-240.35-80.56</f>
        <v>2350.4</v>
      </c>
    </row>
    <row r="7" spans="1:8" ht="45">
      <c r="A7" s="8">
        <v>43826</v>
      </c>
      <c r="B7" s="21" t="s">
        <v>14</v>
      </c>
      <c r="C7" s="21" t="s">
        <v>15</v>
      </c>
      <c r="D7" s="21" t="s">
        <v>16</v>
      </c>
      <c r="E7" s="9" t="s">
        <v>23</v>
      </c>
      <c r="F7" s="20">
        <f t="shared" si="0"/>
        <v>2350.4</v>
      </c>
    </row>
    <row r="8" spans="1:8" ht="45">
      <c r="A8" s="8">
        <v>43825</v>
      </c>
      <c r="B8" s="21" t="s">
        <v>14</v>
      </c>
      <c r="C8" s="21" t="s">
        <v>15</v>
      </c>
      <c r="D8" s="21" t="s">
        <v>16</v>
      </c>
      <c r="E8" s="9" t="s">
        <v>23</v>
      </c>
      <c r="F8" s="20">
        <f>2832.33-30.54-130.48-240.35-80.56</f>
        <v>2350.4</v>
      </c>
    </row>
    <row r="9" spans="1:8" ht="45">
      <c r="A9" s="8">
        <v>43823</v>
      </c>
      <c r="B9" s="21" t="s">
        <v>14</v>
      </c>
      <c r="C9" s="21" t="s">
        <v>15</v>
      </c>
      <c r="D9" s="21" t="s">
        <v>16</v>
      </c>
      <c r="E9" s="9" t="s">
        <v>23</v>
      </c>
      <c r="F9" s="20">
        <f>2832.33-30.54-130.48-240.35-80.56</f>
        <v>2350.4</v>
      </c>
    </row>
    <row r="10" spans="1:8" ht="45">
      <c r="A10" s="8">
        <v>43822</v>
      </c>
      <c r="B10" s="21" t="s">
        <v>14</v>
      </c>
      <c r="C10" s="21" t="s">
        <v>15</v>
      </c>
      <c r="D10" s="21" t="s">
        <v>16</v>
      </c>
      <c r="E10" s="9" t="s">
        <v>23</v>
      </c>
      <c r="F10" s="20">
        <f>2832.33-30.54-130.48-240.35</f>
        <v>2430.96</v>
      </c>
    </row>
    <row r="11" spans="1:8" ht="45">
      <c r="A11" s="8">
        <v>43820</v>
      </c>
      <c r="B11" s="21" t="s">
        <v>14</v>
      </c>
      <c r="C11" s="21" t="s">
        <v>15</v>
      </c>
      <c r="D11" s="21" t="s">
        <v>16</v>
      </c>
      <c r="E11" s="9" t="s">
        <v>23</v>
      </c>
      <c r="F11" s="20">
        <f>2832.33-30.54-130.48-240.35</f>
        <v>2430.96</v>
      </c>
    </row>
    <row r="12" spans="1:8" ht="45">
      <c r="A12" s="8">
        <v>43819</v>
      </c>
      <c r="B12" s="21" t="s">
        <v>14</v>
      </c>
      <c r="C12" s="21" t="s">
        <v>15</v>
      </c>
      <c r="D12" s="21" t="s">
        <v>16</v>
      </c>
      <c r="E12" s="9" t="s">
        <v>23</v>
      </c>
      <c r="F12" s="20">
        <f>2832.33-30.54-130.48-240.35</f>
        <v>2430.96</v>
      </c>
    </row>
    <row r="13" spans="1:8" ht="45">
      <c r="A13" s="8">
        <v>43818</v>
      </c>
      <c r="B13" s="21" t="s">
        <v>14</v>
      </c>
      <c r="C13" s="21" t="s">
        <v>15</v>
      </c>
      <c r="D13" s="21" t="s">
        <v>16</v>
      </c>
      <c r="E13" s="9" t="s">
        <v>23</v>
      </c>
      <c r="F13" s="20">
        <f>2832.33-30.54-130.48-240.35</f>
        <v>2430.96</v>
      </c>
    </row>
    <row r="14" spans="1:8" ht="45">
      <c r="A14" s="8">
        <v>43817</v>
      </c>
      <c r="B14" s="21" t="s">
        <v>14</v>
      </c>
      <c r="C14" s="21" t="s">
        <v>15</v>
      </c>
      <c r="D14" s="21" t="s">
        <v>16</v>
      </c>
      <c r="E14" s="9" t="s">
        <v>23</v>
      </c>
      <c r="F14" s="15">
        <f t="shared" ref="F14:F19" si="1">2832.33-30.54-130.48</f>
        <v>2671.31</v>
      </c>
      <c r="H14" s="41"/>
    </row>
    <row r="15" spans="1:8" ht="45">
      <c r="A15" s="8">
        <v>43816</v>
      </c>
      <c r="B15" s="21" t="s">
        <v>14</v>
      </c>
      <c r="C15" s="21" t="s">
        <v>15</v>
      </c>
      <c r="D15" s="21" t="s">
        <v>16</v>
      </c>
      <c r="E15" s="9" t="s">
        <v>23</v>
      </c>
      <c r="F15" s="15">
        <f t="shared" si="1"/>
        <v>2671.31</v>
      </c>
    </row>
    <row r="16" spans="1:8" ht="45">
      <c r="A16" s="8">
        <v>43815</v>
      </c>
      <c r="B16" s="21" t="s">
        <v>14</v>
      </c>
      <c r="C16" s="21" t="s">
        <v>15</v>
      </c>
      <c r="D16" s="21" t="s">
        <v>16</v>
      </c>
      <c r="E16" s="9" t="s">
        <v>23</v>
      </c>
      <c r="F16" s="15">
        <f t="shared" si="1"/>
        <v>2671.31</v>
      </c>
    </row>
    <row r="17" spans="1:8" ht="45">
      <c r="A17" s="8">
        <v>43813</v>
      </c>
      <c r="B17" s="21" t="s">
        <v>14</v>
      </c>
      <c r="C17" s="21" t="s">
        <v>15</v>
      </c>
      <c r="D17" s="21" t="s">
        <v>16</v>
      </c>
      <c r="E17" s="9" t="s">
        <v>23</v>
      </c>
      <c r="F17" s="15">
        <f t="shared" si="1"/>
        <v>2671.31</v>
      </c>
    </row>
    <row r="18" spans="1:8" ht="45">
      <c r="A18" s="8">
        <v>43812</v>
      </c>
      <c r="B18" s="21" t="s">
        <v>14</v>
      </c>
      <c r="C18" s="21" t="s">
        <v>15</v>
      </c>
      <c r="D18" s="21" t="s">
        <v>16</v>
      </c>
      <c r="E18" s="9" t="s">
        <v>23</v>
      </c>
      <c r="F18" s="15">
        <f t="shared" si="1"/>
        <v>2671.31</v>
      </c>
    </row>
    <row r="19" spans="1:8" ht="45">
      <c r="A19" s="8">
        <v>43811</v>
      </c>
      <c r="B19" s="21" t="s">
        <v>14</v>
      </c>
      <c r="C19" s="21" t="s">
        <v>15</v>
      </c>
      <c r="D19" s="21" t="s">
        <v>16</v>
      </c>
      <c r="E19" s="9" t="s">
        <v>23</v>
      </c>
      <c r="F19" s="15">
        <f t="shared" si="1"/>
        <v>2671.31</v>
      </c>
    </row>
    <row r="20" spans="1:8" ht="45">
      <c r="A20" s="8">
        <v>43810</v>
      </c>
      <c r="B20" s="21" t="s">
        <v>14</v>
      </c>
      <c r="C20" s="21" t="s">
        <v>15</v>
      </c>
      <c r="D20" s="21" t="s">
        <v>16</v>
      </c>
      <c r="E20" s="9" t="s">
        <v>23</v>
      </c>
      <c r="F20" s="15">
        <f>2832.33-30.54</f>
        <v>2801.79</v>
      </c>
    </row>
    <row r="21" spans="1:8" ht="45">
      <c r="A21" s="8">
        <v>43809</v>
      </c>
      <c r="B21" s="21" t="s">
        <v>14</v>
      </c>
      <c r="C21" s="21" t="s">
        <v>15</v>
      </c>
      <c r="D21" s="21" t="s">
        <v>16</v>
      </c>
      <c r="E21" s="9" t="s">
        <v>23</v>
      </c>
      <c r="F21" s="15">
        <f t="shared" ref="F21:F28" si="2">2832.33-30.54</f>
        <v>2801.79</v>
      </c>
    </row>
    <row r="22" spans="1:8" ht="45">
      <c r="A22" s="8">
        <v>43808</v>
      </c>
      <c r="B22" s="21" t="s">
        <v>14</v>
      </c>
      <c r="C22" s="21" t="s">
        <v>15</v>
      </c>
      <c r="D22" s="21" t="s">
        <v>16</v>
      </c>
      <c r="E22" s="9" t="s">
        <v>23</v>
      </c>
      <c r="F22" s="15">
        <f t="shared" si="2"/>
        <v>2801.79</v>
      </c>
    </row>
    <row r="23" spans="1:8" ht="45">
      <c r="A23" s="8">
        <v>43806</v>
      </c>
      <c r="B23" s="21" t="s">
        <v>14</v>
      </c>
      <c r="C23" s="21" t="s">
        <v>15</v>
      </c>
      <c r="D23" s="21" t="s">
        <v>16</v>
      </c>
      <c r="E23" s="9" t="s">
        <v>23</v>
      </c>
      <c r="F23" s="15">
        <f t="shared" si="2"/>
        <v>2801.79</v>
      </c>
    </row>
    <row r="24" spans="1:8" ht="45">
      <c r="A24" s="8">
        <v>43805</v>
      </c>
      <c r="B24" s="21" t="s">
        <v>14</v>
      </c>
      <c r="C24" s="21" t="s">
        <v>15</v>
      </c>
      <c r="D24" s="21" t="s">
        <v>16</v>
      </c>
      <c r="E24" s="9" t="s">
        <v>23</v>
      </c>
      <c r="F24" s="15">
        <f t="shared" si="2"/>
        <v>2801.79</v>
      </c>
    </row>
    <row r="25" spans="1:8" ht="45">
      <c r="A25" s="8">
        <v>43804</v>
      </c>
      <c r="B25" s="21" t="s">
        <v>14</v>
      </c>
      <c r="C25" s="21" t="s">
        <v>15</v>
      </c>
      <c r="D25" s="21" t="s">
        <v>16</v>
      </c>
      <c r="E25" s="9" t="s">
        <v>23</v>
      </c>
      <c r="F25" s="15">
        <f t="shared" si="2"/>
        <v>2801.79</v>
      </c>
    </row>
    <row r="26" spans="1:8" ht="45">
      <c r="A26" s="8">
        <v>43803</v>
      </c>
      <c r="B26" s="21" t="s">
        <v>14</v>
      </c>
      <c r="C26" s="21" t="s">
        <v>15</v>
      </c>
      <c r="D26" s="21" t="s">
        <v>16</v>
      </c>
      <c r="E26" s="9" t="s">
        <v>23</v>
      </c>
      <c r="F26" s="15">
        <f t="shared" si="2"/>
        <v>2801.79</v>
      </c>
    </row>
    <row r="27" spans="1:8" ht="45">
      <c r="A27" s="8">
        <v>43802</v>
      </c>
      <c r="B27" s="21" t="s">
        <v>14</v>
      </c>
      <c r="C27" s="21" t="s">
        <v>15</v>
      </c>
      <c r="D27" s="21" t="s">
        <v>16</v>
      </c>
      <c r="E27" s="9" t="s">
        <v>23</v>
      </c>
      <c r="F27" s="15">
        <f t="shared" si="2"/>
        <v>2801.79</v>
      </c>
    </row>
    <row r="28" spans="1:8" ht="45">
      <c r="A28" s="8">
        <v>43801</v>
      </c>
      <c r="B28" s="21" t="s">
        <v>14</v>
      </c>
      <c r="C28" s="21" t="s">
        <v>15</v>
      </c>
      <c r="D28" s="21" t="s">
        <v>16</v>
      </c>
      <c r="E28" s="9" t="s">
        <v>23</v>
      </c>
      <c r="F28" s="15">
        <f t="shared" si="2"/>
        <v>2801.79</v>
      </c>
    </row>
    <row r="29" spans="1:8">
      <c r="A29" s="16"/>
      <c r="B29" s="17"/>
      <c r="C29" s="17"/>
      <c r="D29" s="17"/>
      <c r="E29" s="23"/>
      <c r="F29" s="24"/>
    </row>
    <row r="30" spans="1:8">
      <c r="A30" s="26" t="s">
        <v>31</v>
      </c>
      <c r="B30" s="42" t="s">
        <v>45</v>
      </c>
      <c r="C30" s="25"/>
      <c r="D30" s="19"/>
      <c r="E30" s="19"/>
      <c r="F30" s="22"/>
    </row>
    <row r="31" spans="1:8">
      <c r="A31" s="26" t="s">
        <v>32</v>
      </c>
      <c r="B31" s="25" t="s">
        <v>44</v>
      </c>
      <c r="C31" s="13"/>
      <c r="D31" s="19"/>
      <c r="E31" s="19"/>
      <c r="F31" s="22"/>
      <c r="H31" s="31"/>
    </row>
    <row r="32" spans="1:8" ht="188.25" customHeight="1">
      <c r="A32" s="44" t="s">
        <v>36</v>
      </c>
      <c r="B32" s="44"/>
      <c r="C32" s="44"/>
      <c r="D32" s="44"/>
      <c r="E32" s="44"/>
      <c r="F32" s="44"/>
    </row>
    <row r="33" spans="1:6" ht="30" customHeight="1">
      <c r="A33" s="44"/>
      <c r="B33" s="44"/>
      <c r="C33" s="44"/>
      <c r="D33" s="44"/>
      <c r="E33" s="44"/>
      <c r="F33" s="44"/>
    </row>
    <row r="34" spans="1:6">
      <c r="A34" s="29"/>
      <c r="B34" s="28"/>
      <c r="C34" s="28"/>
      <c r="D34" s="28"/>
      <c r="E34" s="28"/>
      <c r="F34" s="28"/>
    </row>
    <row r="35" spans="1:6">
      <c r="A35" s="27"/>
      <c r="F35" s="25"/>
    </row>
  </sheetData>
  <mergeCells count="9">
    <mergeCell ref="A1:H1"/>
    <mergeCell ref="A33:F33"/>
    <mergeCell ref="F2:F3"/>
    <mergeCell ref="A2:A3"/>
    <mergeCell ref="B2:B3"/>
    <mergeCell ref="C2:C3"/>
    <mergeCell ref="D2:D3"/>
    <mergeCell ref="E2:E3"/>
    <mergeCell ref="A32:F3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L127"/>
  <sheetViews>
    <sheetView tabSelected="1" workbookViewId="0">
      <selection activeCell="J109" sqref="J109"/>
    </sheetView>
  </sheetViews>
  <sheetFormatPr defaultRowHeight="15"/>
  <cols>
    <col min="1" max="1" width="10" bestFit="1" customWidth="1"/>
    <col min="2" max="2" width="11.28515625" bestFit="1" customWidth="1"/>
    <col min="3" max="3" width="15" bestFit="1" customWidth="1"/>
    <col min="4" max="4" width="10.7109375" customWidth="1"/>
    <col min="5" max="5" width="23.28515625" customWidth="1"/>
    <col min="6" max="6" width="14" customWidth="1"/>
  </cols>
  <sheetData>
    <row r="1" spans="1:12" s="1" customFormat="1">
      <c r="A1" s="45" t="s">
        <v>35</v>
      </c>
      <c r="B1" s="46"/>
      <c r="C1" s="46"/>
      <c r="D1" s="46"/>
      <c r="E1" s="46"/>
      <c r="F1" s="46"/>
      <c r="G1" s="46"/>
      <c r="H1" s="46"/>
    </row>
    <row r="2" spans="1:12" s="1" customFormat="1">
      <c r="A2" s="47" t="s">
        <v>0</v>
      </c>
      <c r="B2" s="47" t="s">
        <v>1</v>
      </c>
      <c r="C2" s="47" t="s">
        <v>2</v>
      </c>
      <c r="D2" s="47" t="s">
        <v>3</v>
      </c>
      <c r="E2" s="52" t="s">
        <v>13</v>
      </c>
      <c r="F2" s="49" t="s">
        <v>33</v>
      </c>
      <c r="H2" s="25"/>
      <c r="I2" s="38"/>
      <c r="J2" s="38"/>
      <c r="K2" s="38"/>
      <c r="L2" s="38"/>
    </row>
    <row r="3" spans="1:12" s="1" customFormat="1">
      <c r="A3" s="47"/>
      <c r="B3" s="47"/>
      <c r="C3" s="47"/>
      <c r="D3" s="47"/>
      <c r="E3" s="53"/>
      <c r="F3" s="50"/>
      <c r="H3" s="25"/>
      <c r="I3" s="38"/>
      <c r="J3" s="38"/>
      <c r="K3" s="38"/>
      <c r="L3" s="38"/>
    </row>
    <row r="4" spans="1:12" s="1" customFormat="1" ht="15.75">
      <c r="A4" s="30">
        <v>43830</v>
      </c>
      <c r="B4" s="12" t="s">
        <v>17</v>
      </c>
      <c r="C4" s="12" t="s">
        <v>18</v>
      </c>
      <c r="D4" s="12" t="s">
        <v>19</v>
      </c>
      <c r="E4" s="7" t="s">
        <v>21</v>
      </c>
      <c r="F4" s="6">
        <f>0</f>
        <v>0</v>
      </c>
      <c r="H4" s="25"/>
      <c r="I4" s="38"/>
      <c r="J4" s="38"/>
      <c r="K4" s="38"/>
      <c r="L4" s="38"/>
    </row>
    <row r="5" spans="1:12" s="1" customFormat="1" ht="15.75">
      <c r="A5" s="30">
        <v>43830</v>
      </c>
      <c r="B5" s="12" t="s">
        <v>17</v>
      </c>
      <c r="C5" s="12" t="s">
        <v>18</v>
      </c>
      <c r="D5" s="12" t="s">
        <v>19</v>
      </c>
      <c r="E5" s="7" t="s">
        <v>22</v>
      </c>
      <c r="F5" s="6">
        <v>15</v>
      </c>
      <c r="H5" s="25"/>
      <c r="I5" s="38"/>
      <c r="J5" s="38"/>
      <c r="K5" s="38"/>
      <c r="L5" s="38"/>
    </row>
    <row r="6" spans="1:12" s="1" customFormat="1">
      <c r="A6" s="30">
        <v>43830</v>
      </c>
      <c r="B6" s="12" t="s">
        <v>17</v>
      </c>
      <c r="C6" s="12" t="s">
        <v>18</v>
      </c>
      <c r="D6" s="12" t="s">
        <v>19</v>
      </c>
      <c r="E6" s="12" t="s">
        <v>20</v>
      </c>
      <c r="F6" s="5">
        <f>288+30+20</f>
        <v>338</v>
      </c>
      <c r="H6" s="25"/>
      <c r="I6" s="38"/>
      <c r="J6" s="38"/>
      <c r="K6" s="38"/>
      <c r="L6" s="38"/>
    </row>
    <row r="7" spans="1:12" s="1" customFormat="1" ht="15.75">
      <c r="A7" s="30">
        <v>43830</v>
      </c>
      <c r="B7" s="12" t="s">
        <v>17</v>
      </c>
      <c r="C7" s="12" t="s">
        <v>18</v>
      </c>
      <c r="D7" s="12" t="s">
        <v>19</v>
      </c>
      <c r="E7" s="7" t="s">
        <v>43</v>
      </c>
      <c r="F7" s="6">
        <f>10+10+10</f>
        <v>30</v>
      </c>
      <c r="H7" s="25"/>
      <c r="I7" s="38"/>
      <c r="J7" s="38"/>
      <c r="K7" s="38"/>
      <c r="L7" s="38"/>
    </row>
    <row r="8" spans="1:12" s="1" customFormat="1" ht="15.75">
      <c r="A8" s="30">
        <v>43829</v>
      </c>
      <c r="B8" s="12" t="s">
        <v>17</v>
      </c>
      <c r="C8" s="12" t="s">
        <v>18</v>
      </c>
      <c r="D8" s="12" t="s">
        <v>19</v>
      </c>
      <c r="E8" s="7" t="s">
        <v>21</v>
      </c>
      <c r="F8" s="6">
        <f>0</f>
        <v>0</v>
      </c>
      <c r="H8" s="25"/>
      <c r="I8" s="38"/>
      <c r="J8" s="38"/>
      <c r="K8" s="38"/>
      <c r="L8" s="38"/>
    </row>
    <row r="9" spans="1:12" s="1" customFormat="1" ht="15.75">
      <c r="A9" s="30">
        <v>43829</v>
      </c>
      <c r="B9" s="12" t="s">
        <v>17</v>
      </c>
      <c r="C9" s="12" t="s">
        <v>18</v>
      </c>
      <c r="D9" s="12" t="s">
        <v>19</v>
      </c>
      <c r="E9" s="7" t="s">
        <v>22</v>
      </c>
      <c r="F9" s="6">
        <v>15</v>
      </c>
      <c r="H9" s="25"/>
      <c r="I9" s="38"/>
      <c r="J9" s="38"/>
      <c r="K9" s="38"/>
      <c r="L9" s="38"/>
    </row>
    <row r="10" spans="1:12" s="1" customFormat="1">
      <c r="A10" s="30">
        <v>43829</v>
      </c>
      <c r="B10" s="12" t="s">
        <v>17</v>
      </c>
      <c r="C10" s="12" t="s">
        <v>18</v>
      </c>
      <c r="D10" s="12" t="s">
        <v>19</v>
      </c>
      <c r="E10" s="12" t="s">
        <v>20</v>
      </c>
      <c r="F10" s="5">
        <f>288+30</f>
        <v>318</v>
      </c>
      <c r="H10" s="25"/>
      <c r="I10" s="38"/>
      <c r="J10" s="38"/>
      <c r="K10" s="38"/>
      <c r="L10" s="38"/>
    </row>
    <row r="11" spans="1:12" s="1" customFormat="1" ht="15.75">
      <c r="A11" s="30">
        <v>43829</v>
      </c>
      <c r="B11" s="12" t="s">
        <v>17</v>
      </c>
      <c r="C11" s="12" t="s">
        <v>18</v>
      </c>
      <c r="D11" s="12" t="s">
        <v>19</v>
      </c>
      <c r="E11" s="7" t="s">
        <v>43</v>
      </c>
      <c r="F11" s="6">
        <f>10+10+10</f>
        <v>30</v>
      </c>
      <c r="H11" s="25"/>
      <c r="I11" s="38"/>
      <c r="J11" s="38"/>
      <c r="K11" s="38"/>
      <c r="L11" s="38"/>
    </row>
    <row r="12" spans="1:12" s="1" customFormat="1" ht="15.75">
      <c r="A12" s="30">
        <v>43827</v>
      </c>
      <c r="B12" s="12" t="s">
        <v>17</v>
      </c>
      <c r="C12" s="12" t="s">
        <v>18</v>
      </c>
      <c r="D12" s="12" t="s">
        <v>19</v>
      </c>
      <c r="E12" s="7" t="s">
        <v>21</v>
      </c>
      <c r="F12" s="6">
        <f>0</f>
        <v>0</v>
      </c>
      <c r="H12" s="25"/>
      <c r="I12" s="38"/>
      <c r="J12" s="38"/>
      <c r="K12" s="38"/>
      <c r="L12" s="38"/>
    </row>
    <row r="13" spans="1:12" s="1" customFormat="1" ht="15.75">
      <c r="A13" s="30">
        <v>43827</v>
      </c>
      <c r="B13" s="12" t="s">
        <v>17</v>
      </c>
      <c r="C13" s="12" t="s">
        <v>18</v>
      </c>
      <c r="D13" s="12" t="s">
        <v>19</v>
      </c>
      <c r="E13" s="7" t="s">
        <v>22</v>
      </c>
      <c r="F13" s="6">
        <v>15</v>
      </c>
    </row>
    <row r="14" spans="1:12" s="1" customFormat="1">
      <c r="A14" s="30">
        <v>43827</v>
      </c>
      <c r="B14" s="12" t="s">
        <v>17</v>
      </c>
      <c r="C14" s="12" t="s">
        <v>18</v>
      </c>
      <c r="D14" s="12" t="s">
        <v>19</v>
      </c>
      <c r="E14" s="12" t="s">
        <v>20</v>
      </c>
      <c r="F14" s="5">
        <v>288</v>
      </c>
    </row>
    <row r="15" spans="1:12" s="1" customFormat="1" ht="15.75">
      <c r="A15" s="30">
        <v>43827</v>
      </c>
      <c r="B15" s="12" t="s">
        <v>17</v>
      </c>
      <c r="C15" s="12" t="s">
        <v>18</v>
      </c>
      <c r="D15" s="12" t="s">
        <v>19</v>
      </c>
      <c r="E15" s="7" t="s">
        <v>43</v>
      </c>
      <c r="F15" s="6">
        <f>10+10+10</f>
        <v>30</v>
      </c>
    </row>
    <row r="16" spans="1:12" s="1" customFormat="1" ht="15.75">
      <c r="A16" s="30">
        <v>43826</v>
      </c>
      <c r="B16" s="12" t="s">
        <v>17</v>
      </c>
      <c r="C16" s="12" t="s">
        <v>18</v>
      </c>
      <c r="D16" s="12" t="s">
        <v>19</v>
      </c>
      <c r="E16" s="7" t="s">
        <v>21</v>
      </c>
      <c r="F16" s="6">
        <f>0</f>
        <v>0</v>
      </c>
    </row>
    <row r="17" spans="1:6" s="1" customFormat="1" ht="15.75">
      <c r="A17" s="30">
        <v>43826</v>
      </c>
      <c r="B17" s="12" t="s">
        <v>17</v>
      </c>
      <c r="C17" s="12" t="s">
        <v>18</v>
      </c>
      <c r="D17" s="12" t="s">
        <v>19</v>
      </c>
      <c r="E17" s="7" t="s">
        <v>22</v>
      </c>
      <c r="F17" s="6">
        <v>15</v>
      </c>
    </row>
    <row r="18" spans="1:6" s="1" customFormat="1">
      <c r="A18" s="30">
        <v>43826</v>
      </c>
      <c r="B18" s="12" t="s">
        <v>17</v>
      </c>
      <c r="C18" s="12" t="s">
        <v>18</v>
      </c>
      <c r="D18" s="12" t="s">
        <v>19</v>
      </c>
      <c r="E18" s="12" t="s">
        <v>20</v>
      </c>
      <c r="F18" s="5">
        <v>278</v>
      </c>
    </row>
    <row r="19" spans="1:6" s="1" customFormat="1" ht="15.75">
      <c r="A19" s="30">
        <v>43826</v>
      </c>
      <c r="B19" s="12" t="s">
        <v>17</v>
      </c>
      <c r="C19" s="12" t="s">
        <v>18</v>
      </c>
      <c r="D19" s="12" t="s">
        <v>19</v>
      </c>
      <c r="E19" s="7" t="s">
        <v>43</v>
      </c>
      <c r="F19" s="6">
        <f>10+10+10</f>
        <v>30</v>
      </c>
    </row>
    <row r="20" spans="1:6" s="1" customFormat="1" ht="15.75">
      <c r="A20" s="30">
        <v>43825</v>
      </c>
      <c r="B20" s="12" t="s">
        <v>17</v>
      </c>
      <c r="C20" s="12" t="s">
        <v>18</v>
      </c>
      <c r="D20" s="12" t="s">
        <v>19</v>
      </c>
      <c r="E20" s="7" t="s">
        <v>21</v>
      </c>
      <c r="F20" s="6">
        <f>0</f>
        <v>0</v>
      </c>
    </row>
    <row r="21" spans="1:6" s="1" customFormat="1" ht="15.75">
      <c r="A21" s="30">
        <v>43825</v>
      </c>
      <c r="B21" s="12" t="s">
        <v>17</v>
      </c>
      <c r="C21" s="12" t="s">
        <v>18</v>
      </c>
      <c r="D21" s="12" t="s">
        <v>19</v>
      </c>
      <c r="E21" s="7" t="s">
        <v>22</v>
      </c>
      <c r="F21" s="6">
        <v>15</v>
      </c>
    </row>
    <row r="22" spans="1:6" s="1" customFormat="1">
      <c r="A22" s="30">
        <v>43825</v>
      </c>
      <c r="B22" s="12" t="s">
        <v>17</v>
      </c>
      <c r="C22" s="12" t="s">
        <v>18</v>
      </c>
      <c r="D22" s="12" t="s">
        <v>19</v>
      </c>
      <c r="E22" s="12" t="s">
        <v>20</v>
      </c>
      <c r="F22" s="5">
        <v>268</v>
      </c>
    </row>
    <row r="23" spans="1:6" s="1" customFormat="1" ht="15.75">
      <c r="A23" s="30">
        <v>43825</v>
      </c>
      <c r="B23" s="12" t="s">
        <v>17</v>
      </c>
      <c r="C23" s="12" t="s">
        <v>18</v>
      </c>
      <c r="D23" s="12" t="s">
        <v>19</v>
      </c>
      <c r="E23" s="7" t="s">
        <v>43</v>
      </c>
      <c r="F23" s="6">
        <f>10+10+10</f>
        <v>30</v>
      </c>
    </row>
    <row r="24" spans="1:6" s="1" customFormat="1" ht="15.75">
      <c r="A24" s="30">
        <v>43823</v>
      </c>
      <c r="B24" s="12" t="s">
        <v>17</v>
      </c>
      <c r="C24" s="12" t="s">
        <v>18</v>
      </c>
      <c r="D24" s="12" t="s">
        <v>19</v>
      </c>
      <c r="E24" s="7" t="s">
        <v>21</v>
      </c>
      <c r="F24" s="6">
        <f>0</f>
        <v>0</v>
      </c>
    </row>
    <row r="25" spans="1:6" s="1" customFormat="1" ht="15.75">
      <c r="A25" s="30">
        <v>43823</v>
      </c>
      <c r="B25" s="12" t="s">
        <v>17</v>
      </c>
      <c r="C25" s="12" t="s">
        <v>18</v>
      </c>
      <c r="D25" s="12" t="s">
        <v>19</v>
      </c>
      <c r="E25" s="7" t="s">
        <v>22</v>
      </c>
      <c r="F25" s="6">
        <f>5+3</f>
        <v>8</v>
      </c>
    </row>
    <row r="26" spans="1:6" s="1" customFormat="1">
      <c r="A26" s="30">
        <v>43823</v>
      </c>
      <c r="B26" s="12" t="s">
        <v>17</v>
      </c>
      <c r="C26" s="12" t="s">
        <v>18</v>
      </c>
      <c r="D26" s="12" t="s">
        <v>19</v>
      </c>
      <c r="E26" s="12" t="s">
        <v>20</v>
      </c>
      <c r="F26" s="5">
        <f>11+8-8-5+10+20-26-6+15+10+10+22+20+30+52+30+20+25+10</f>
        <v>248</v>
      </c>
    </row>
    <row r="27" spans="1:6" s="1" customFormat="1" ht="15.75">
      <c r="A27" s="30">
        <v>43823</v>
      </c>
      <c r="B27" s="12" t="s">
        <v>17</v>
      </c>
      <c r="C27" s="12" t="s">
        <v>18</v>
      </c>
      <c r="D27" s="12" t="s">
        <v>19</v>
      </c>
      <c r="E27" s="7" t="s">
        <v>43</v>
      </c>
      <c r="F27" s="6">
        <f>10+10+10</f>
        <v>30</v>
      </c>
    </row>
    <row r="28" spans="1:6" s="1" customFormat="1" ht="15.75">
      <c r="A28" s="30">
        <v>43822</v>
      </c>
      <c r="B28" s="12" t="s">
        <v>17</v>
      </c>
      <c r="C28" s="12" t="s">
        <v>18</v>
      </c>
      <c r="D28" s="12" t="s">
        <v>19</v>
      </c>
      <c r="E28" s="7" t="s">
        <v>21</v>
      </c>
      <c r="F28" s="6">
        <f>0</f>
        <v>0</v>
      </c>
    </row>
    <row r="29" spans="1:6" s="1" customFormat="1" ht="15.75">
      <c r="A29" s="30">
        <v>43822</v>
      </c>
      <c r="B29" s="12" t="s">
        <v>17</v>
      </c>
      <c r="C29" s="12" t="s">
        <v>18</v>
      </c>
      <c r="D29" s="12" t="s">
        <v>19</v>
      </c>
      <c r="E29" s="7" t="s">
        <v>22</v>
      </c>
      <c r="F29" s="6">
        <f>5+3</f>
        <v>8</v>
      </c>
    </row>
    <row r="30" spans="1:6" s="1" customFormat="1">
      <c r="A30" s="30">
        <v>43822</v>
      </c>
      <c r="B30" s="12" t="s">
        <v>17</v>
      </c>
      <c r="C30" s="12" t="s">
        <v>18</v>
      </c>
      <c r="D30" s="12" t="s">
        <v>19</v>
      </c>
      <c r="E30" s="12" t="s">
        <v>20</v>
      </c>
      <c r="F30" s="5">
        <f>11+8-8-5+10+20-26-6+15+10+10+22+20+30+52+30+20+25</f>
        <v>238</v>
      </c>
    </row>
    <row r="31" spans="1:6" s="1" customFormat="1" ht="15.75">
      <c r="A31" s="30">
        <v>43822</v>
      </c>
      <c r="B31" s="12" t="s">
        <v>17</v>
      </c>
      <c r="C31" s="12" t="s">
        <v>18</v>
      </c>
      <c r="D31" s="12" t="s">
        <v>19</v>
      </c>
      <c r="E31" s="7" t="s">
        <v>43</v>
      </c>
      <c r="F31" s="6">
        <f>10+10+10</f>
        <v>30</v>
      </c>
    </row>
    <row r="32" spans="1:6" s="1" customFormat="1" ht="15.75">
      <c r="A32" s="30">
        <v>43820</v>
      </c>
      <c r="B32" s="12" t="s">
        <v>17</v>
      </c>
      <c r="C32" s="12" t="s">
        <v>18</v>
      </c>
      <c r="D32" s="12" t="s">
        <v>19</v>
      </c>
      <c r="E32" s="7" t="s">
        <v>21</v>
      </c>
      <c r="F32" s="6">
        <f>0</f>
        <v>0</v>
      </c>
    </row>
    <row r="33" spans="1:6" s="1" customFormat="1" ht="15.75">
      <c r="A33" s="30">
        <v>43820</v>
      </c>
      <c r="B33" s="12" t="s">
        <v>17</v>
      </c>
      <c r="C33" s="12" t="s">
        <v>18</v>
      </c>
      <c r="D33" s="12" t="s">
        <v>19</v>
      </c>
      <c r="E33" s="7" t="s">
        <v>22</v>
      </c>
      <c r="F33" s="6">
        <f>5+3</f>
        <v>8</v>
      </c>
    </row>
    <row r="34" spans="1:6" s="1" customFormat="1">
      <c r="A34" s="30">
        <v>43820</v>
      </c>
      <c r="B34" s="12" t="s">
        <v>17</v>
      </c>
      <c r="C34" s="12" t="s">
        <v>18</v>
      </c>
      <c r="D34" s="12" t="s">
        <v>19</v>
      </c>
      <c r="E34" s="12" t="s">
        <v>20</v>
      </c>
      <c r="F34" s="5">
        <f>11+8-8-5+10+20-26-6+15+10+10+22+20+30+52+30+20</f>
        <v>213</v>
      </c>
    </row>
    <row r="35" spans="1:6" s="1" customFormat="1" ht="15.75">
      <c r="A35" s="30">
        <v>43820</v>
      </c>
      <c r="B35" s="12" t="s">
        <v>17</v>
      </c>
      <c r="C35" s="12" t="s">
        <v>18</v>
      </c>
      <c r="D35" s="12" t="s">
        <v>19</v>
      </c>
      <c r="E35" s="7" t="s">
        <v>43</v>
      </c>
      <c r="F35" s="6">
        <f>10+10+10</f>
        <v>30</v>
      </c>
    </row>
    <row r="36" spans="1:6" s="1" customFormat="1" ht="15.75">
      <c r="A36" s="30">
        <v>43819</v>
      </c>
      <c r="B36" s="12" t="s">
        <v>17</v>
      </c>
      <c r="C36" s="12" t="s">
        <v>18</v>
      </c>
      <c r="D36" s="12" t="s">
        <v>19</v>
      </c>
      <c r="E36" s="7" t="s">
        <v>21</v>
      </c>
      <c r="F36" s="6">
        <f>0</f>
        <v>0</v>
      </c>
    </row>
    <row r="37" spans="1:6" s="1" customFormat="1" ht="15.75">
      <c r="A37" s="30">
        <v>43819</v>
      </c>
      <c r="B37" s="12" t="s">
        <v>17</v>
      </c>
      <c r="C37" s="12" t="s">
        <v>18</v>
      </c>
      <c r="D37" s="12" t="s">
        <v>19</v>
      </c>
      <c r="E37" s="7" t="s">
        <v>22</v>
      </c>
      <c r="F37" s="6">
        <f>5+3</f>
        <v>8</v>
      </c>
    </row>
    <row r="38" spans="1:6" s="1" customFormat="1">
      <c r="A38" s="30">
        <v>43819</v>
      </c>
      <c r="B38" s="12" t="s">
        <v>17</v>
      </c>
      <c r="C38" s="12" t="s">
        <v>18</v>
      </c>
      <c r="D38" s="12" t="s">
        <v>19</v>
      </c>
      <c r="E38" s="12" t="s">
        <v>20</v>
      </c>
      <c r="F38" s="5">
        <f>11+8-8-5+10+20-26-6+15+10+10+22+20+30+52+30+20</f>
        <v>213</v>
      </c>
    </row>
    <row r="39" spans="1:6" s="1" customFormat="1" ht="15.75">
      <c r="A39" s="30">
        <v>43819</v>
      </c>
      <c r="B39" s="12" t="s">
        <v>17</v>
      </c>
      <c r="C39" s="12" t="s">
        <v>18</v>
      </c>
      <c r="D39" s="12" t="s">
        <v>19</v>
      </c>
      <c r="E39" s="7" t="s">
        <v>43</v>
      </c>
      <c r="F39" s="6">
        <f>10+10+10</f>
        <v>30</v>
      </c>
    </row>
    <row r="40" spans="1:6" s="1" customFormat="1" ht="15.75">
      <c r="A40" s="30">
        <v>43818</v>
      </c>
      <c r="B40" s="12" t="s">
        <v>17</v>
      </c>
      <c r="C40" s="12" t="s">
        <v>18</v>
      </c>
      <c r="D40" s="12" t="s">
        <v>19</v>
      </c>
      <c r="E40" s="7" t="s">
        <v>21</v>
      </c>
      <c r="F40" s="6">
        <f>0</f>
        <v>0</v>
      </c>
    </row>
    <row r="41" spans="1:6" s="1" customFormat="1" ht="15.75">
      <c r="A41" s="30">
        <v>43818</v>
      </c>
      <c r="B41" s="12" t="s">
        <v>17</v>
      </c>
      <c r="C41" s="12" t="s">
        <v>18</v>
      </c>
      <c r="D41" s="12" t="s">
        <v>19</v>
      </c>
      <c r="E41" s="7" t="s">
        <v>22</v>
      </c>
      <c r="F41" s="6">
        <f>5+3</f>
        <v>8</v>
      </c>
    </row>
    <row r="42" spans="1:6" s="1" customFormat="1">
      <c r="A42" s="30">
        <v>43818</v>
      </c>
      <c r="B42" s="12" t="s">
        <v>17</v>
      </c>
      <c r="C42" s="12" t="s">
        <v>18</v>
      </c>
      <c r="D42" s="12" t="s">
        <v>19</v>
      </c>
      <c r="E42" s="12" t="s">
        <v>20</v>
      </c>
      <c r="F42" s="5">
        <f>11+8-8-5+10+20-26-6+15+10+10+22+20+30+52+30</f>
        <v>193</v>
      </c>
    </row>
    <row r="43" spans="1:6" s="1" customFormat="1" ht="15.75">
      <c r="A43" s="30">
        <v>43818</v>
      </c>
      <c r="B43" s="12" t="s">
        <v>17</v>
      </c>
      <c r="C43" s="12" t="s">
        <v>18</v>
      </c>
      <c r="D43" s="12" t="s">
        <v>19</v>
      </c>
      <c r="E43" s="7" t="s">
        <v>43</v>
      </c>
      <c r="F43" s="6">
        <f>10+10+10</f>
        <v>30</v>
      </c>
    </row>
    <row r="44" spans="1:6" s="1" customFormat="1" ht="15.75">
      <c r="A44" s="30">
        <v>43817</v>
      </c>
      <c r="B44" s="12" t="s">
        <v>17</v>
      </c>
      <c r="C44" s="12" t="s">
        <v>18</v>
      </c>
      <c r="D44" s="12" t="s">
        <v>19</v>
      </c>
      <c r="E44" s="7" t="s">
        <v>21</v>
      </c>
      <c r="F44" s="6">
        <f>0</f>
        <v>0</v>
      </c>
    </row>
    <row r="45" spans="1:6" s="1" customFormat="1" ht="15.75">
      <c r="A45" s="30">
        <v>43817</v>
      </c>
      <c r="B45" s="12" t="s">
        <v>17</v>
      </c>
      <c r="C45" s="12" t="s">
        <v>18</v>
      </c>
      <c r="D45" s="12" t="s">
        <v>19</v>
      </c>
      <c r="E45" s="7" t="s">
        <v>22</v>
      </c>
      <c r="F45" s="6">
        <f>5+3</f>
        <v>8</v>
      </c>
    </row>
    <row r="46" spans="1:6" s="1" customFormat="1">
      <c r="A46" s="30">
        <v>43817</v>
      </c>
      <c r="B46" s="12" t="s">
        <v>17</v>
      </c>
      <c r="C46" s="12" t="s">
        <v>18</v>
      </c>
      <c r="D46" s="12" t="s">
        <v>19</v>
      </c>
      <c r="E46" s="12" t="s">
        <v>20</v>
      </c>
      <c r="F46" s="5">
        <f>11+8-8-5+10+20-26-6+15+10+10+22+20+30+52</f>
        <v>163</v>
      </c>
    </row>
    <row r="47" spans="1:6" s="1" customFormat="1" ht="15.75">
      <c r="A47" s="30">
        <v>43817</v>
      </c>
      <c r="B47" s="12" t="s">
        <v>17</v>
      </c>
      <c r="C47" s="12" t="s">
        <v>18</v>
      </c>
      <c r="D47" s="12" t="s">
        <v>19</v>
      </c>
      <c r="E47" s="7" t="s">
        <v>43</v>
      </c>
      <c r="F47" s="6">
        <f>10+10+10</f>
        <v>30</v>
      </c>
    </row>
    <row r="48" spans="1:6" s="1" customFormat="1" ht="15.75">
      <c r="A48" s="30">
        <v>43816</v>
      </c>
      <c r="B48" s="12" t="s">
        <v>17</v>
      </c>
      <c r="C48" s="12" t="s">
        <v>18</v>
      </c>
      <c r="D48" s="12" t="s">
        <v>19</v>
      </c>
      <c r="E48" s="7" t="s">
        <v>21</v>
      </c>
      <c r="F48" s="6">
        <f>0</f>
        <v>0</v>
      </c>
    </row>
    <row r="49" spans="1:6" s="1" customFormat="1" ht="15.75">
      <c r="A49" s="30">
        <v>43816</v>
      </c>
      <c r="B49" s="12" t="s">
        <v>17</v>
      </c>
      <c r="C49" s="12" t="s">
        <v>18</v>
      </c>
      <c r="D49" s="12" t="s">
        <v>19</v>
      </c>
      <c r="E49" s="7" t="s">
        <v>22</v>
      </c>
      <c r="F49" s="6">
        <f>5+3</f>
        <v>8</v>
      </c>
    </row>
    <row r="50" spans="1:6" s="1" customFormat="1">
      <c r="A50" s="30">
        <v>43816</v>
      </c>
      <c r="B50" s="12" t="s">
        <v>17</v>
      </c>
      <c r="C50" s="12" t="s">
        <v>18</v>
      </c>
      <c r="D50" s="12" t="s">
        <v>19</v>
      </c>
      <c r="E50" s="12" t="s">
        <v>20</v>
      </c>
      <c r="F50" s="5">
        <f>11+8-8-5+10+20-26-6+15+10+10+22+20+30</f>
        <v>111</v>
      </c>
    </row>
    <row r="51" spans="1:6" s="1" customFormat="1" ht="15.75">
      <c r="A51" s="30">
        <v>43816</v>
      </c>
      <c r="B51" s="12" t="s">
        <v>17</v>
      </c>
      <c r="C51" s="12" t="s">
        <v>18</v>
      </c>
      <c r="D51" s="12" t="s">
        <v>19</v>
      </c>
      <c r="E51" s="7" t="s">
        <v>43</v>
      </c>
      <c r="F51" s="6">
        <f>10+10+10</f>
        <v>30</v>
      </c>
    </row>
    <row r="52" spans="1:6" s="1" customFormat="1" ht="15.75">
      <c r="A52" s="30">
        <v>43815</v>
      </c>
      <c r="B52" s="12" t="s">
        <v>17</v>
      </c>
      <c r="C52" s="12" t="s">
        <v>18</v>
      </c>
      <c r="D52" s="12" t="s">
        <v>19</v>
      </c>
      <c r="E52" s="7" t="s">
        <v>21</v>
      </c>
      <c r="F52" s="6">
        <f>0</f>
        <v>0</v>
      </c>
    </row>
    <row r="53" spans="1:6" s="1" customFormat="1" ht="15.75">
      <c r="A53" s="30">
        <v>43815</v>
      </c>
      <c r="B53" s="12" t="s">
        <v>17</v>
      </c>
      <c r="C53" s="12" t="s">
        <v>18</v>
      </c>
      <c r="D53" s="12" t="s">
        <v>19</v>
      </c>
      <c r="E53" s="7" t="s">
        <v>22</v>
      </c>
      <c r="F53" s="6">
        <f>5+3</f>
        <v>8</v>
      </c>
    </row>
    <row r="54" spans="1:6" s="1" customFormat="1">
      <c r="A54" s="30">
        <v>43815</v>
      </c>
      <c r="B54" s="12" t="s">
        <v>17</v>
      </c>
      <c r="C54" s="12" t="s">
        <v>18</v>
      </c>
      <c r="D54" s="12" t="s">
        <v>19</v>
      </c>
      <c r="E54" s="12" t="s">
        <v>20</v>
      </c>
      <c r="F54" s="5">
        <f>11+8-8-5+10+20-26-6+15+10+10+22+20+30</f>
        <v>111</v>
      </c>
    </row>
    <row r="55" spans="1:6" s="1" customFormat="1" ht="15.75">
      <c r="A55" s="30">
        <v>43815</v>
      </c>
      <c r="B55" s="12" t="s">
        <v>17</v>
      </c>
      <c r="C55" s="12" t="s">
        <v>18</v>
      </c>
      <c r="D55" s="12" t="s">
        <v>19</v>
      </c>
      <c r="E55" s="7" t="s">
        <v>43</v>
      </c>
      <c r="F55" s="6">
        <f>10+10+10</f>
        <v>30</v>
      </c>
    </row>
    <row r="56" spans="1:6" s="1" customFormat="1" ht="15.75">
      <c r="A56" s="30">
        <v>43813</v>
      </c>
      <c r="B56" s="12" t="s">
        <v>17</v>
      </c>
      <c r="C56" s="12" t="s">
        <v>18</v>
      </c>
      <c r="D56" s="12" t="s">
        <v>19</v>
      </c>
      <c r="E56" s="7" t="s">
        <v>21</v>
      </c>
      <c r="F56" s="6">
        <f>0</f>
        <v>0</v>
      </c>
    </row>
    <row r="57" spans="1:6" s="1" customFormat="1" ht="15.75">
      <c r="A57" s="30">
        <v>43813</v>
      </c>
      <c r="B57" s="12" t="s">
        <v>17</v>
      </c>
      <c r="C57" s="12" t="s">
        <v>18</v>
      </c>
      <c r="D57" s="12" t="s">
        <v>19</v>
      </c>
      <c r="E57" s="7" t="s">
        <v>22</v>
      </c>
      <c r="F57" s="6">
        <f>5+3</f>
        <v>8</v>
      </c>
    </row>
    <row r="58" spans="1:6" s="1" customFormat="1">
      <c r="A58" s="30">
        <v>43813</v>
      </c>
      <c r="B58" s="12" t="s">
        <v>17</v>
      </c>
      <c r="C58" s="12" t="s">
        <v>18</v>
      </c>
      <c r="D58" s="12" t="s">
        <v>19</v>
      </c>
      <c r="E58" s="12" t="s">
        <v>20</v>
      </c>
      <c r="F58" s="5">
        <f>11+8-8-5+10+20-26-6+15+10+10+22+20</f>
        <v>81</v>
      </c>
    </row>
    <row r="59" spans="1:6" s="1" customFormat="1" ht="15.75">
      <c r="A59" s="30">
        <v>43813</v>
      </c>
      <c r="B59" s="12" t="s">
        <v>17</v>
      </c>
      <c r="C59" s="12" t="s">
        <v>18</v>
      </c>
      <c r="D59" s="12" t="s">
        <v>19</v>
      </c>
      <c r="E59" s="7" t="s">
        <v>43</v>
      </c>
      <c r="F59" s="6">
        <f>10+10</f>
        <v>20</v>
      </c>
    </row>
    <row r="60" spans="1:6" s="1" customFormat="1" ht="15.75">
      <c r="A60" s="30">
        <v>43812</v>
      </c>
      <c r="B60" s="12" t="s">
        <v>17</v>
      </c>
      <c r="C60" s="12" t="s">
        <v>18</v>
      </c>
      <c r="D60" s="12" t="s">
        <v>19</v>
      </c>
      <c r="E60" s="7" t="s">
        <v>21</v>
      </c>
      <c r="F60" s="6">
        <f>0</f>
        <v>0</v>
      </c>
    </row>
    <row r="61" spans="1:6" s="1" customFormat="1" ht="15.75">
      <c r="A61" s="30">
        <v>43812</v>
      </c>
      <c r="B61" s="12" t="s">
        <v>17</v>
      </c>
      <c r="C61" s="12" t="s">
        <v>18</v>
      </c>
      <c r="D61" s="12" t="s">
        <v>19</v>
      </c>
      <c r="E61" s="7" t="s">
        <v>22</v>
      </c>
      <c r="F61" s="6">
        <f>5+3</f>
        <v>8</v>
      </c>
    </row>
    <row r="62" spans="1:6" s="1" customFormat="1">
      <c r="A62" s="30">
        <v>43812</v>
      </c>
      <c r="B62" s="12" t="s">
        <v>17</v>
      </c>
      <c r="C62" s="12" t="s">
        <v>18</v>
      </c>
      <c r="D62" s="12" t="s">
        <v>19</v>
      </c>
      <c r="E62" s="12" t="s">
        <v>20</v>
      </c>
      <c r="F62" s="5">
        <f>11+8-8-5+10+20-26-6+15+10+10+22+20</f>
        <v>81</v>
      </c>
    </row>
    <row r="63" spans="1:6" s="1" customFormat="1" ht="15.75">
      <c r="A63" s="30">
        <v>43812</v>
      </c>
      <c r="B63" s="12" t="s">
        <v>17</v>
      </c>
      <c r="C63" s="12" t="s">
        <v>18</v>
      </c>
      <c r="D63" s="12" t="s">
        <v>19</v>
      </c>
      <c r="E63" s="7" t="s">
        <v>43</v>
      </c>
      <c r="F63" s="6">
        <f>10+10</f>
        <v>20</v>
      </c>
    </row>
    <row r="64" spans="1:6" s="1" customFormat="1" ht="15.75">
      <c r="A64" s="30">
        <v>43811</v>
      </c>
      <c r="B64" s="12" t="s">
        <v>17</v>
      </c>
      <c r="C64" s="12" t="s">
        <v>18</v>
      </c>
      <c r="D64" s="12" t="s">
        <v>19</v>
      </c>
      <c r="E64" s="7" t="s">
        <v>21</v>
      </c>
      <c r="F64" s="6">
        <f>0</f>
        <v>0</v>
      </c>
    </row>
    <row r="65" spans="1:6" s="1" customFormat="1" ht="15.75">
      <c r="A65" s="30">
        <v>43811</v>
      </c>
      <c r="B65" s="12" t="s">
        <v>17</v>
      </c>
      <c r="C65" s="12" t="s">
        <v>18</v>
      </c>
      <c r="D65" s="12" t="s">
        <v>19</v>
      </c>
      <c r="E65" s="7" t="s">
        <v>22</v>
      </c>
      <c r="F65" s="6">
        <f>5+3</f>
        <v>8</v>
      </c>
    </row>
    <row r="66" spans="1:6" s="1" customFormat="1">
      <c r="A66" s="30">
        <v>43811</v>
      </c>
      <c r="B66" s="12" t="s">
        <v>17</v>
      </c>
      <c r="C66" s="12" t="s">
        <v>18</v>
      </c>
      <c r="D66" s="12" t="s">
        <v>19</v>
      </c>
      <c r="E66" s="12" t="s">
        <v>20</v>
      </c>
      <c r="F66" s="5">
        <f>11+8-8-5+10+20-26-6+15+10+10+22+20</f>
        <v>81</v>
      </c>
    </row>
    <row r="67" spans="1:6" s="1" customFormat="1" ht="15.75">
      <c r="A67" s="30">
        <v>43811</v>
      </c>
      <c r="B67" s="12" t="s">
        <v>17</v>
      </c>
      <c r="C67" s="12" t="s">
        <v>18</v>
      </c>
      <c r="D67" s="12" t="s">
        <v>19</v>
      </c>
      <c r="E67" s="7" t="s">
        <v>43</v>
      </c>
      <c r="F67" s="6">
        <f>10+10</f>
        <v>20</v>
      </c>
    </row>
    <row r="68" spans="1:6" s="1" customFormat="1" ht="15.75">
      <c r="A68" s="30">
        <v>43810</v>
      </c>
      <c r="B68" s="12" t="s">
        <v>17</v>
      </c>
      <c r="C68" s="12" t="s">
        <v>18</v>
      </c>
      <c r="D68" s="12" t="s">
        <v>19</v>
      </c>
      <c r="E68" s="7" t="s">
        <v>21</v>
      </c>
      <c r="F68" s="6">
        <f>0</f>
        <v>0</v>
      </c>
    </row>
    <row r="69" spans="1:6" s="1" customFormat="1" ht="15.75">
      <c r="A69" s="30">
        <v>43810</v>
      </c>
      <c r="B69" s="12" t="s">
        <v>17</v>
      </c>
      <c r="C69" s="12" t="s">
        <v>18</v>
      </c>
      <c r="D69" s="12" t="s">
        <v>19</v>
      </c>
      <c r="E69" s="7" t="s">
        <v>22</v>
      </c>
      <c r="F69" s="6">
        <v>5</v>
      </c>
    </row>
    <row r="70" spans="1:6" s="1" customFormat="1">
      <c r="A70" s="30">
        <v>43810</v>
      </c>
      <c r="B70" s="12" t="s">
        <v>17</v>
      </c>
      <c r="C70" s="12" t="s">
        <v>18</v>
      </c>
      <c r="D70" s="12" t="s">
        <v>19</v>
      </c>
      <c r="E70" s="12" t="s">
        <v>20</v>
      </c>
      <c r="F70" s="5">
        <f>11+8-8-5+10+20-26-6+15+10+10+22</f>
        <v>61</v>
      </c>
    </row>
    <row r="71" spans="1:6" s="1" customFormat="1" ht="15.75">
      <c r="A71" s="30">
        <v>43810</v>
      </c>
      <c r="B71" s="12" t="s">
        <v>17</v>
      </c>
      <c r="C71" s="12" t="s">
        <v>18</v>
      </c>
      <c r="D71" s="12" t="s">
        <v>19</v>
      </c>
      <c r="E71" s="7" t="s">
        <v>43</v>
      </c>
      <c r="F71" s="6">
        <f>10+10</f>
        <v>20</v>
      </c>
    </row>
    <row r="72" spans="1:6" s="1" customFormat="1" ht="15.75">
      <c r="A72" s="30">
        <v>43809</v>
      </c>
      <c r="B72" s="12" t="s">
        <v>17</v>
      </c>
      <c r="C72" s="12" t="s">
        <v>18</v>
      </c>
      <c r="D72" s="12" t="s">
        <v>19</v>
      </c>
      <c r="E72" s="7" t="s">
        <v>21</v>
      </c>
      <c r="F72" s="6">
        <f>0</f>
        <v>0</v>
      </c>
    </row>
    <row r="73" spans="1:6" s="1" customFormat="1" ht="15.75">
      <c r="A73" s="30">
        <v>43809</v>
      </c>
      <c r="B73" s="12" t="s">
        <v>17</v>
      </c>
      <c r="C73" s="12" t="s">
        <v>18</v>
      </c>
      <c r="D73" s="12" t="s">
        <v>19</v>
      </c>
      <c r="E73" s="7" t="s">
        <v>22</v>
      </c>
      <c r="F73" s="6">
        <v>0</v>
      </c>
    </row>
    <row r="74" spans="1:6" s="1" customFormat="1">
      <c r="A74" s="30">
        <v>43809</v>
      </c>
      <c r="B74" s="12" t="s">
        <v>17</v>
      </c>
      <c r="C74" s="12" t="s">
        <v>18</v>
      </c>
      <c r="D74" s="12" t="s">
        <v>19</v>
      </c>
      <c r="E74" s="12" t="s">
        <v>20</v>
      </c>
      <c r="F74" s="5">
        <f>11+8-8-5+10+20-26-6+15+10+10</f>
        <v>39</v>
      </c>
    </row>
    <row r="75" spans="1:6" s="1" customFormat="1" ht="15.75">
      <c r="A75" s="30">
        <v>43809</v>
      </c>
      <c r="B75" s="12" t="s">
        <v>17</v>
      </c>
      <c r="C75" s="12" t="s">
        <v>18</v>
      </c>
      <c r="D75" s="12" t="s">
        <v>19</v>
      </c>
      <c r="E75" s="7" t="s">
        <v>43</v>
      </c>
      <c r="F75" s="6">
        <f>10+10</f>
        <v>20</v>
      </c>
    </row>
    <row r="76" spans="1:6" s="1" customFormat="1" ht="15.75">
      <c r="A76" s="30">
        <v>43808</v>
      </c>
      <c r="B76" s="12" t="s">
        <v>17</v>
      </c>
      <c r="C76" s="12" t="s">
        <v>18</v>
      </c>
      <c r="D76" s="12" t="s">
        <v>19</v>
      </c>
      <c r="E76" s="7" t="s">
        <v>21</v>
      </c>
      <c r="F76" s="6">
        <f>0</f>
        <v>0</v>
      </c>
    </row>
    <row r="77" spans="1:6" s="1" customFormat="1" ht="15.75">
      <c r="A77" s="30">
        <v>43808</v>
      </c>
      <c r="B77" s="12" t="s">
        <v>17</v>
      </c>
      <c r="C77" s="12" t="s">
        <v>18</v>
      </c>
      <c r="D77" s="12" t="s">
        <v>19</v>
      </c>
      <c r="E77" s="7" t="s">
        <v>22</v>
      </c>
      <c r="F77" s="6">
        <v>0</v>
      </c>
    </row>
    <row r="78" spans="1:6" s="1" customFormat="1">
      <c r="A78" s="30">
        <v>43808</v>
      </c>
      <c r="B78" s="12" t="s">
        <v>17</v>
      </c>
      <c r="C78" s="12" t="s">
        <v>18</v>
      </c>
      <c r="D78" s="12" t="s">
        <v>19</v>
      </c>
      <c r="E78" s="12" t="s">
        <v>20</v>
      </c>
      <c r="F78" s="5">
        <f>11+8-8-5+10+20-26-6+15+10</f>
        <v>29</v>
      </c>
    </row>
    <row r="79" spans="1:6" s="1" customFormat="1" ht="15.75">
      <c r="A79" s="30">
        <v>43808</v>
      </c>
      <c r="B79" s="12" t="s">
        <v>17</v>
      </c>
      <c r="C79" s="12" t="s">
        <v>18</v>
      </c>
      <c r="D79" s="12" t="s">
        <v>19</v>
      </c>
      <c r="E79" s="7" t="s">
        <v>43</v>
      </c>
      <c r="F79" s="6">
        <v>10</v>
      </c>
    </row>
    <row r="80" spans="1:6" s="1" customFormat="1" ht="15.75">
      <c r="A80" s="30">
        <v>43806</v>
      </c>
      <c r="B80" s="12" t="s">
        <v>17</v>
      </c>
      <c r="C80" s="12" t="s">
        <v>18</v>
      </c>
      <c r="D80" s="12" t="s">
        <v>19</v>
      </c>
      <c r="E80" s="7" t="s">
        <v>21</v>
      </c>
      <c r="F80" s="6">
        <f>0</f>
        <v>0</v>
      </c>
    </row>
    <row r="81" spans="1:6" s="1" customFormat="1" ht="15.75">
      <c r="A81" s="30">
        <v>43806</v>
      </c>
      <c r="B81" s="12" t="s">
        <v>17</v>
      </c>
      <c r="C81" s="12" t="s">
        <v>18</v>
      </c>
      <c r="D81" s="12" t="s">
        <v>19</v>
      </c>
      <c r="E81" s="7" t="s">
        <v>22</v>
      </c>
      <c r="F81" s="6">
        <v>0</v>
      </c>
    </row>
    <row r="82" spans="1:6" s="1" customFormat="1">
      <c r="A82" s="30">
        <v>43806</v>
      </c>
      <c r="B82" s="12" t="s">
        <v>17</v>
      </c>
      <c r="C82" s="12" t="s">
        <v>18</v>
      </c>
      <c r="D82" s="12" t="s">
        <v>19</v>
      </c>
      <c r="E82" s="12" t="s">
        <v>20</v>
      </c>
      <c r="F82" s="5">
        <f>11+8-8-5+10+20-26-6+15</f>
        <v>19</v>
      </c>
    </row>
    <row r="83" spans="1:6" s="1" customFormat="1" ht="15.75">
      <c r="A83" s="30">
        <v>43806</v>
      </c>
      <c r="B83" s="12" t="s">
        <v>17</v>
      </c>
      <c r="C83" s="12" t="s">
        <v>18</v>
      </c>
      <c r="D83" s="12" t="s">
        <v>19</v>
      </c>
      <c r="E83" s="7" t="s">
        <v>43</v>
      </c>
      <c r="F83" s="6">
        <v>10</v>
      </c>
    </row>
    <row r="84" spans="1:6" s="1" customFormat="1" ht="15.75">
      <c r="A84" s="30">
        <v>43805</v>
      </c>
      <c r="B84" s="12" t="s">
        <v>17</v>
      </c>
      <c r="C84" s="12" t="s">
        <v>18</v>
      </c>
      <c r="D84" s="12" t="s">
        <v>19</v>
      </c>
      <c r="E84" s="7" t="s">
        <v>21</v>
      </c>
      <c r="F84" s="6">
        <f>0</f>
        <v>0</v>
      </c>
    </row>
    <row r="85" spans="1:6" s="1" customFormat="1" ht="15.75">
      <c r="A85" s="30">
        <v>43805</v>
      </c>
      <c r="B85" s="12" t="s">
        <v>17</v>
      </c>
      <c r="C85" s="12" t="s">
        <v>18</v>
      </c>
      <c r="D85" s="12" t="s">
        <v>19</v>
      </c>
      <c r="E85" s="7" t="s">
        <v>22</v>
      </c>
      <c r="F85" s="6">
        <v>0</v>
      </c>
    </row>
    <row r="86" spans="1:6" s="1" customFormat="1">
      <c r="A86" s="30">
        <v>43805</v>
      </c>
      <c r="B86" s="12" t="s">
        <v>17</v>
      </c>
      <c r="C86" s="12" t="s">
        <v>18</v>
      </c>
      <c r="D86" s="12" t="s">
        <v>19</v>
      </c>
      <c r="E86" s="12" t="s">
        <v>20</v>
      </c>
      <c r="F86" s="5">
        <f t="shared" ref="F86" si="0">11+8-8-5+10+20-26-6</f>
        <v>4</v>
      </c>
    </row>
    <row r="87" spans="1:6" s="1" customFormat="1" ht="15.75">
      <c r="A87" s="30">
        <v>43805</v>
      </c>
      <c r="B87" s="12" t="s">
        <v>17</v>
      </c>
      <c r="C87" s="12" t="s">
        <v>18</v>
      </c>
      <c r="D87" s="12" t="s">
        <v>19</v>
      </c>
      <c r="E87" s="7" t="s">
        <v>43</v>
      </c>
      <c r="F87" s="6">
        <f>0</f>
        <v>0</v>
      </c>
    </row>
    <row r="88" spans="1:6" s="1" customFormat="1" ht="15.75">
      <c r="A88" s="30">
        <v>43804</v>
      </c>
      <c r="B88" s="12" t="s">
        <v>17</v>
      </c>
      <c r="C88" s="12" t="s">
        <v>18</v>
      </c>
      <c r="D88" s="12" t="s">
        <v>19</v>
      </c>
      <c r="E88" s="7" t="s">
        <v>21</v>
      </c>
      <c r="F88" s="6">
        <f>0</f>
        <v>0</v>
      </c>
    </row>
    <row r="89" spans="1:6" s="1" customFormat="1" ht="15.75">
      <c r="A89" s="30">
        <v>43804</v>
      </c>
      <c r="B89" s="12" t="s">
        <v>17</v>
      </c>
      <c r="C89" s="12" t="s">
        <v>18</v>
      </c>
      <c r="D89" s="12" t="s">
        <v>19</v>
      </c>
      <c r="E89" s="7" t="s">
        <v>22</v>
      </c>
      <c r="F89" s="6">
        <v>0</v>
      </c>
    </row>
    <row r="90" spans="1:6" s="1" customFormat="1">
      <c r="A90" s="30">
        <v>43804</v>
      </c>
      <c r="B90" s="12" t="s">
        <v>17</v>
      </c>
      <c r="C90" s="12" t="s">
        <v>18</v>
      </c>
      <c r="D90" s="12" t="s">
        <v>19</v>
      </c>
      <c r="E90" s="12" t="s">
        <v>20</v>
      </c>
      <c r="F90" s="5">
        <f t="shared" ref="F90" si="1">11+8-8-5+10+20-26-6</f>
        <v>4</v>
      </c>
    </row>
    <row r="91" spans="1:6" s="1" customFormat="1" ht="15.75">
      <c r="A91" s="30">
        <v>43804</v>
      </c>
      <c r="B91" s="12" t="s">
        <v>17</v>
      </c>
      <c r="C91" s="12" t="s">
        <v>18</v>
      </c>
      <c r="D91" s="12" t="s">
        <v>19</v>
      </c>
      <c r="E91" s="7" t="s">
        <v>43</v>
      </c>
      <c r="F91" s="6">
        <f>0</f>
        <v>0</v>
      </c>
    </row>
    <row r="92" spans="1:6" s="1" customFormat="1" ht="15.75">
      <c r="A92" s="30">
        <v>43803</v>
      </c>
      <c r="B92" s="12" t="s">
        <v>17</v>
      </c>
      <c r="C92" s="12" t="s">
        <v>18</v>
      </c>
      <c r="D92" s="12" t="s">
        <v>19</v>
      </c>
      <c r="E92" s="7" t="s">
        <v>21</v>
      </c>
      <c r="F92" s="6">
        <f>0</f>
        <v>0</v>
      </c>
    </row>
    <row r="93" spans="1:6" s="1" customFormat="1" ht="15.75">
      <c r="A93" s="30">
        <v>43803</v>
      </c>
      <c r="B93" s="12" t="s">
        <v>17</v>
      </c>
      <c r="C93" s="12" t="s">
        <v>18</v>
      </c>
      <c r="D93" s="12" t="s">
        <v>19</v>
      </c>
      <c r="E93" s="7" t="s">
        <v>22</v>
      </c>
      <c r="F93" s="6">
        <v>0</v>
      </c>
    </row>
    <row r="94" spans="1:6" s="1" customFormat="1">
      <c r="A94" s="30">
        <v>43803</v>
      </c>
      <c r="B94" s="12" t="s">
        <v>17</v>
      </c>
      <c r="C94" s="12" t="s">
        <v>18</v>
      </c>
      <c r="D94" s="12" t="s">
        <v>19</v>
      </c>
      <c r="E94" s="12" t="s">
        <v>20</v>
      </c>
      <c r="F94" s="5">
        <f t="shared" ref="F94" si="2">11+8-8-5+10+20-26-6</f>
        <v>4</v>
      </c>
    </row>
    <row r="95" spans="1:6" s="1" customFormat="1" ht="15.75">
      <c r="A95" s="30">
        <v>43803</v>
      </c>
      <c r="B95" s="12" t="s">
        <v>17</v>
      </c>
      <c r="C95" s="12" t="s">
        <v>18</v>
      </c>
      <c r="D95" s="12" t="s">
        <v>19</v>
      </c>
      <c r="E95" s="7" t="s">
        <v>43</v>
      </c>
      <c r="F95" s="6">
        <f>0</f>
        <v>0</v>
      </c>
    </row>
    <row r="96" spans="1:6" s="1" customFormat="1" ht="15.75">
      <c r="A96" s="30">
        <v>43802</v>
      </c>
      <c r="B96" s="12" t="s">
        <v>17</v>
      </c>
      <c r="C96" s="12" t="s">
        <v>18</v>
      </c>
      <c r="D96" s="12" t="s">
        <v>19</v>
      </c>
      <c r="E96" s="7" t="s">
        <v>21</v>
      </c>
      <c r="F96" s="6">
        <f>0</f>
        <v>0</v>
      </c>
    </row>
    <row r="97" spans="1:11" s="1" customFormat="1" ht="15.75">
      <c r="A97" s="30">
        <v>43802</v>
      </c>
      <c r="B97" s="12" t="s">
        <v>17</v>
      </c>
      <c r="C97" s="12" t="s">
        <v>18</v>
      </c>
      <c r="D97" s="12" t="s">
        <v>19</v>
      </c>
      <c r="E97" s="7" t="s">
        <v>22</v>
      </c>
      <c r="F97" s="6">
        <v>0</v>
      </c>
    </row>
    <row r="98" spans="1:11" s="1" customFormat="1">
      <c r="A98" s="30">
        <v>43802</v>
      </c>
      <c r="B98" s="12" t="s">
        <v>17</v>
      </c>
      <c r="C98" s="12" t="s">
        <v>18</v>
      </c>
      <c r="D98" s="12" t="s">
        <v>19</v>
      </c>
      <c r="E98" s="12" t="s">
        <v>20</v>
      </c>
      <c r="F98" s="5">
        <f t="shared" ref="F98" si="3">11+8-8-5+10+20-26-6</f>
        <v>4</v>
      </c>
    </row>
    <row r="99" spans="1:11" s="1" customFormat="1" ht="15.75">
      <c r="A99" s="30">
        <v>43802</v>
      </c>
      <c r="B99" s="12" t="s">
        <v>17</v>
      </c>
      <c r="C99" s="12" t="s">
        <v>18</v>
      </c>
      <c r="D99" s="12" t="s">
        <v>19</v>
      </c>
      <c r="E99" s="7" t="s">
        <v>43</v>
      </c>
      <c r="F99" s="6">
        <f>0</f>
        <v>0</v>
      </c>
    </row>
    <row r="100" spans="1:11" ht="15.75">
      <c r="A100" s="30">
        <v>43801</v>
      </c>
      <c r="B100" s="12" t="s">
        <v>17</v>
      </c>
      <c r="C100" s="12" t="s">
        <v>18</v>
      </c>
      <c r="D100" s="12" t="s">
        <v>19</v>
      </c>
      <c r="E100" s="7" t="s">
        <v>21</v>
      </c>
      <c r="F100" s="6">
        <f>0</f>
        <v>0</v>
      </c>
    </row>
    <row r="101" spans="1:11" ht="15.75">
      <c r="A101" s="30">
        <v>43801</v>
      </c>
      <c r="B101" s="12" t="s">
        <v>17</v>
      </c>
      <c r="C101" s="12" t="s">
        <v>18</v>
      </c>
      <c r="D101" s="12" t="s">
        <v>19</v>
      </c>
      <c r="E101" s="7" t="s">
        <v>22</v>
      </c>
      <c r="F101" s="6">
        <v>0</v>
      </c>
    </row>
    <row r="102" spans="1:11">
      <c r="A102" s="30">
        <v>43801</v>
      </c>
      <c r="B102" s="12" t="s">
        <v>17</v>
      </c>
      <c r="C102" s="12" t="s">
        <v>18</v>
      </c>
      <c r="D102" s="12" t="s">
        <v>19</v>
      </c>
      <c r="E102" s="12" t="s">
        <v>20</v>
      </c>
      <c r="F102" s="5">
        <f t="shared" ref="F102" si="4">11+8-8-5+10+20-26-6</f>
        <v>4</v>
      </c>
    </row>
    <row r="103" spans="1:11" ht="15" customHeight="1">
      <c r="A103" s="30">
        <v>43801</v>
      </c>
      <c r="B103" s="12" t="s">
        <v>17</v>
      </c>
      <c r="C103" s="12" t="s">
        <v>18</v>
      </c>
      <c r="D103" s="12" t="s">
        <v>19</v>
      </c>
      <c r="E103" s="7" t="s">
        <v>43</v>
      </c>
      <c r="F103" s="6">
        <f>0</f>
        <v>0</v>
      </c>
    </row>
    <row r="104" spans="1:11" ht="15" customHeight="1">
      <c r="G104" s="39"/>
      <c r="H104" s="39"/>
      <c r="I104" s="39"/>
      <c r="J104" s="39"/>
      <c r="K104" s="39"/>
    </row>
    <row r="105" spans="1:11">
      <c r="A105" s="25"/>
      <c r="G105" s="39"/>
      <c r="H105" s="39"/>
      <c r="I105" s="39"/>
      <c r="J105" s="39"/>
      <c r="K105" s="39"/>
    </row>
    <row r="106" spans="1:11">
      <c r="A106" s="25" t="s">
        <v>46</v>
      </c>
      <c r="B106" s="38"/>
      <c r="C106" s="38"/>
      <c r="D106" s="38"/>
      <c r="E106" s="38"/>
      <c r="F106" s="38"/>
      <c r="G106" s="39"/>
      <c r="H106" s="39"/>
      <c r="I106" s="39"/>
      <c r="J106" s="39"/>
      <c r="K106" s="39"/>
    </row>
    <row r="107" spans="1:11">
      <c r="A107" s="25" t="s">
        <v>47</v>
      </c>
      <c r="B107" s="38"/>
      <c r="C107" s="38"/>
      <c r="D107" s="38"/>
      <c r="E107" s="38"/>
      <c r="F107" s="38"/>
      <c r="G107" s="40"/>
      <c r="H107" s="40"/>
      <c r="I107" s="40"/>
      <c r="J107" s="40"/>
      <c r="K107" s="40"/>
    </row>
    <row r="108" spans="1:11">
      <c r="A108" s="25" t="s">
        <v>48</v>
      </c>
      <c r="B108" s="38"/>
      <c r="C108" s="38"/>
      <c r="D108" s="38"/>
      <c r="E108" s="38"/>
      <c r="F108" s="38"/>
      <c r="G108" s="43"/>
      <c r="H108" s="43"/>
      <c r="I108" s="43"/>
      <c r="J108" s="43"/>
      <c r="K108" s="43"/>
    </row>
    <row r="109" spans="1:11" ht="409.5" customHeight="1">
      <c r="A109" s="44" t="s">
        <v>36</v>
      </c>
      <c r="B109" s="44"/>
      <c r="C109" s="44"/>
      <c r="D109" s="44"/>
      <c r="E109" s="44"/>
      <c r="F109" s="44"/>
      <c r="G109" s="39"/>
      <c r="H109" s="39"/>
      <c r="I109" s="39"/>
      <c r="J109" s="39"/>
      <c r="K109" s="39"/>
    </row>
    <row r="110" spans="1:11">
      <c r="A110" s="39"/>
      <c r="B110" s="39"/>
      <c r="C110" s="39"/>
      <c r="D110" s="39"/>
      <c r="E110" s="39"/>
      <c r="F110" s="39"/>
      <c r="G110" s="39"/>
      <c r="H110" s="39"/>
      <c r="I110" s="39"/>
      <c r="J110" s="39"/>
      <c r="K110" s="39"/>
    </row>
    <row r="111" spans="1:11">
      <c r="A111" s="39"/>
      <c r="B111" s="39"/>
      <c r="C111" s="39"/>
      <c r="D111" s="39"/>
      <c r="E111" s="39"/>
      <c r="F111" s="39"/>
      <c r="G111" s="39"/>
      <c r="H111" s="39"/>
      <c r="I111" s="39"/>
      <c r="J111" s="39"/>
      <c r="K111" s="39"/>
    </row>
    <row r="112" spans="1:11">
      <c r="A112" s="39"/>
      <c r="B112" s="39"/>
      <c r="C112" s="39"/>
      <c r="D112" s="39"/>
      <c r="E112" s="39"/>
      <c r="F112" s="39"/>
      <c r="G112" s="39"/>
      <c r="H112" s="39"/>
      <c r="I112" s="39"/>
      <c r="J112" s="39"/>
      <c r="K112" s="39"/>
    </row>
    <row r="113" spans="1:11">
      <c r="A113" s="39"/>
      <c r="B113" s="39"/>
      <c r="C113" s="39"/>
      <c r="D113" s="39"/>
      <c r="E113" s="39"/>
      <c r="F113" s="39"/>
      <c r="G113" s="39"/>
      <c r="H113" s="39"/>
      <c r="I113" s="39"/>
      <c r="J113" s="39"/>
      <c r="K113" s="39"/>
    </row>
    <row r="114" spans="1:11">
      <c r="A114" s="39"/>
      <c r="B114" s="39"/>
      <c r="C114" s="39"/>
      <c r="D114" s="39"/>
      <c r="E114" s="39"/>
      <c r="F114" s="39"/>
      <c r="G114" s="39"/>
      <c r="H114" s="39"/>
      <c r="I114" s="39"/>
      <c r="J114" s="39"/>
      <c r="K114" s="39"/>
    </row>
    <row r="115" spans="1:11">
      <c r="A115" s="39"/>
      <c r="B115" s="39"/>
      <c r="C115" s="39"/>
      <c r="D115" s="39"/>
      <c r="E115" s="39"/>
      <c r="F115" s="39"/>
      <c r="G115" s="39"/>
      <c r="H115" s="39"/>
      <c r="I115" s="39"/>
      <c r="J115" s="39"/>
      <c r="K115" s="39"/>
    </row>
    <row r="116" spans="1:11">
      <c r="A116" s="39"/>
      <c r="B116" s="39"/>
      <c r="C116" s="39"/>
      <c r="D116" s="39"/>
      <c r="E116" s="39"/>
      <c r="F116" s="39"/>
      <c r="G116" s="39"/>
      <c r="H116" s="39"/>
      <c r="I116" s="39"/>
      <c r="J116" s="39"/>
      <c r="K116" s="39"/>
    </row>
    <row r="117" spans="1:11">
      <c r="A117" s="39"/>
      <c r="B117" s="39"/>
      <c r="C117" s="39"/>
      <c r="D117" s="39"/>
      <c r="E117" s="39"/>
      <c r="F117" s="39"/>
      <c r="G117" s="39"/>
      <c r="H117" s="39"/>
      <c r="I117" s="39"/>
      <c r="J117" s="39"/>
      <c r="K117" s="39"/>
    </row>
    <row r="118" spans="1:11">
      <c r="A118" s="39"/>
      <c r="B118" s="39"/>
      <c r="C118" s="39"/>
      <c r="D118" s="39"/>
      <c r="E118" s="39"/>
      <c r="F118" s="39"/>
      <c r="G118" s="39"/>
      <c r="H118" s="39"/>
      <c r="I118" s="39"/>
      <c r="J118" s="39"/>
      <c r="K118" s="39"/>
    </row>
    <row r="119" spans="1:11">
      <c r="A119" s="39"/>
      <c r="B119" s="39"/>
      <c r="C119" s="39"/>
      <c r="D119" s="39"/>
      <c r="E119" s="39"/>
      <c r="F119" s="39"/>
      <c r="G119" s="39"/>
      <c r="H119" s="39"/>
      <c r="I119" s="39"/>
      <c r="J119" s="39"/>
      <c r="K119" s="39"/>
    </row>
    <row r="120" spans="1:11">
      <c r="A120" s="39"/>
      <c r="B120" s="39"/>
      <c r="C120" s="39"/>
      <c r="D120" s="39"/>
      <c r="E120" s="39"/>
      <c r="F120" s="39"/>
      <c r="G120" s="39"/>
      <c r="H120" s="39"/>
      <c r="I120" s="39"/>
      <c r="J120" s="39"/>
      <c r="K120" s="39"/>
    </row>
    <row r="121" spans="1:11">
      <c r="A121" s="39"/>
      <c r="B121" s="39"/>
      <c r="C121" s="39"/>
      <c r="D121" s="39"/>
      <c r="E121" s="39"/>
      <c r="F121" s="39"/>
      <c r="G121" s="39"/>
      <c r="H121" s="39"/>
      <c r="I121" s="39"/>
      <c r="J121" s="39"/>
      <c r="K121" s="39"/>
    </row>
    <row r="122" spans="1:11">
      <c r="A122" s="39"/>
      <c r="B122" s="39"/>
      <c r="C122" s="39"/>
      <c r="D122" s="39"/>
      <c r="E122" s="39"/>
      <c r="F122" s="39"/>
      <c r="G122" s="39"/>
      <c r="H122" s="39"/>
      <c r="I122" s="39"/>
      <c r="J122" s="39"/>
      <c r="K122" s="39"/>
    </row>
    <row r="123" spans="1:11">
      <c r="A123" s="39"/>
      <c r="B123" s="39"/>
      <c r="C123" s="39"/>
      <c r="D123" s="39"/>
      <c r="E123" s="39"/>
      <c r="F123" s="39"/>
      <c r="G123" s="39"/>
      <c r="H123" s="39"/>
      <c r="I123" s="39"/>
      <c r="J123" s="39"/>
      <c r="K123" s="39"/>
    </row>
    <row r="124" spans="1:11">
      <c r="A124" s="39"/>
      <c r="B124" s="39"/>
      <c r="C124" s="39"/>
      <c r="D124" s="39"/>
      <c r="E124" s="39"/>
      <c r="F124" s="39"/>
    </row>
    <row r="125" spans="1:11">
      <c r="A125" s="39"/>
      <c r="B125" s="39"/>
      <c r="C125" s="39"/>
      <c r="D125" s="39"/>
      <c r="E125" s="39"/>
      <c r="F125" s="39"/>
    </row>
    <row r="126" spans="1:11">
      <c r="A126" s="39"/>
      <c r="B126" s="39"/>
      <c r="C126" s="39"/>
      <c r="D126" s="39"/>
      <c r="E126" s="39"/>
      <c r="F126" s="39"/>
    </row>
    <row r="127" spans="1:11">
      <c r="A127" s="39"/>
      <c r="B127" s="39"/>
      <c r="C127" s="39"/>
      <c r="D127" s="39"/>
      <c r="E127" s="39"/>
      <c r="F127" s="39"/>
    </row>
  </sheetData>
  <mergeCells count="8">
    <mergeCell ref="A109:F109"/>
    <mergeCell ref="A1:H1"/>
    <mergeCell ref="F2:F3"/>
    <mergeCell ref="A2:A3"/>
    <mergeCell ref="B2:B3"/>
    <mergeCell ref="C2:C3"/>
    <mergeCell ref="D2:D3"/>
    <mergeCell ref="E2:E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H35"/>
  <sheetViews>
    <sheetView workbookViewId="0">
      <selection activeCell="B4" sqref="A4:F4"/>
    </sheetView>
  </sheetViews>
  <sheetFormatPr defaultRowHeight="15"/>
  <cols>
    <col min="1" max="1" width="10.140625" bestFit="1" customWidth="1"/>
    <col min="2" max="2" width="11.28515625" bestFit="1" customWidth="1"/>
    <col min="3" max="3" width="15" bestFit="1" customWidth="1"/>
    <col min="4" max="4" width="9" bestFit="1" customWidth="1"/>
    <col min="5" max="5" width="54.28515625" customWidth="1"/>
    <col min="6" max="6" width="14.7109375" customWidth="1"/>
  </cols>
  <sheetData>
    <row r="1" spans="1:8" ht="15.75" customHeight="1">
      <c r="A1" s="45" t="s">
        <v>35</v>
      </c>
      <c r="B1" s="46"/>
      <c r="C1" s="46"/>
      <c r="D1" s="46"/>
      <c r="E1" s="46"/>
      <c r="F1" s="46"/>
      <c r="G1" s="46"/>
      <c r="H1" s="46"/>
    </row>
    <row r="2" spans="1:8">
      <c r="A2" s="54" t="s">
        <v>0</v>
      </c>
      <c r="B2" s="54" t="s">
        <v>1</v>
      </c>
      <c r="C2" s="54" t="s">
        <v>2</v>
      </c>
      <c r="D2" s="54" t="s">
        <v>3</v>
      </c>
      <c r="E2" s="54" t="s">
        <v>13</v>
      </c>
      <c r="F2" s="49" t="s">
        <v>33</v>
      </c>
    </row>
    <row r="3" spans="1:8">
      <c r="A3" s="55"/>
      <c r="B3" s="55"/>
      <c r="C3" s="55"/>
      <c r="D3" s="55"/>
      <c r="E3" s="55"/>
      <c r="F3" s="50"/>
    </row>
    <row r="4" spans="1:8" ht="45">
      <c r="A4" s="8">
        <v>43830</v>
      </c>
      <c r="B4" s="21" t="s">
        <v>24</v>
      </c>
      <c r="C4" s="21" t="s">
        <v>25</v>
      </c>
      <c r="D4" s="21" t="s">
        <v>26</v>
      </c>
      <c r="E4" s="9" t="s">
        <v>27</v>
      </c>
      <c r="F4" s="20">
        <v>0</v>
      </c>
    </row>
    <row r="5" spans="1:8" ht="45">
      <c r="A5" s="8">
        <v>43829</v>
      </c>
      <c r="B5" s="21" t="s">
        <v>24</v>
      </c>
      <c r="C5" s="21" t="s">
        <v>25</v>
      </c>
      <c r="D5" s="21" t="s">
        <v>26</v>
      </c>
      <c r="E5" s="9" t="s">
        <v>27</v>
      </c>
      <c r="F5" s="20">
        <v>0</v>
      </c>
    </row>
    <row r="6" spans="1:8" ht="45">
      <c r="A6" s="8">
        <v>43827</v>
      </c>
      <c r="B6" s="21" t="s">
        <v>24</v>
      </c>
      <c r="C6" s="21" t="s">
        <v>25</v>
      </c>
      <c r="D6" s="21" t="s">
        <v>26</v>
      </c>
      <c r="E6" s="9" t="s">
        <v>27</v>
      </c>
      <c r="F6" s="20">
        <v>0</v>
      </c>
    </row>
    <row r="7" spans="1:8" ht="45">
      <c r="A7" s="8">
        <v>43826</v>
      </c>
      <c r="B7" s="21" t="s">
        <v>24</v>
      </c>
      <c r="C7" s="21" t="s">
        <v>25</v>
      </c>
      <c r="D7" s="21" t="s">
        <v>26</v>
      </c>
      <c r="E7" s="9" t="s">
        <v>27</v>
      </c>
      <c r="F7" s="20">
        <v>0</v>
      </c>
    </row>
    <row r="8" spans="1:8" ht="45">
      <c r="A8" s="8">
        <v>43825</v>
      </c>
      <c r="B8" s="21" t="s">
        <v>24</v>
      </c>
      <c r="C8" s="21" t="s">
        <v>25</v>
      </c>
      <c r="D8" s="21" t="s">
        <v>26</v>
      </c>
      <c r="E8" s="9" t="s">
        <v>27</v>
      </c>
      <c r="F8" s="20">
        <v>0</v>
      </c>
    </row>
    <row r="9" spans="1:8" ht="45">
      <c r="A9" s="8">
        <v>43823</v>
      </c>
      <c r="B9" s="21" t="s">
        <v>24</v>
      </c>
      <c r="C9" s="21" t="s">
        <v>25</v>
      </c>
      <c r="D9" s="21" t="s">
        <v>26</v>
      </c>
      <c r="E9" s="9" t="s">
        <v>27</v>
      </c>
      <c r="F9" s="20">
        <v>0</v>
      </c>
    </row>
    <row r="10" spans="1:8" ht="45">
      <c r="A10" s="8">
        <v>43822</v>
      </c>
      <c r="B10" s="21" t="s">
        <v>24</v>
      </c>
      <c r="C10" s="21" t="s">
        <v>25</v>
      </c>
      <c r="D10" s="21" t="s">
        <v>26</v>
      </c>
      <c r="E10" s="9" t="s">
        <v>27</v>
      </c>
      <c r="F10" s="20">
        <v>0</v>
      </c>
    </row>
    <row r="11" spans="1:8" ht="45">
      <c r="A11" s="8">
        <v>43820</v>
      </c>
      <c r="B11" s="21" t="s">
        <v>24</v>
      </c>
      <c r="C11" s="21" t="s">
        <v>25</v>
      </c>
      <c r="D11" s="21" t="s">
        <v>26</v>
      </c>
      <c r="E11" s="9" t="s">
        <v>27</v>
      </c>
      <c r="F11" s="20">
        <f t="shared" ref="F11:F19" si="0">45.425-5.96-8.102-30.39</f>
        <v>0.97299999999999542</v>
      </c>
    </row>
    <row r="12" spans="1:8" ht="45">
      <c r="A12" s="8">
        <v>43819</v>
      </c>
      <c r="B12" s="21" t="s">
        <v>24</v>
      </c>
      <c r="C12" s="21" t="s">
        <v>25</v>
      </c>
      <c r="D12" s="21" t="s">
        <v>26</v>
      </c>
      <c r="E12" s="9" t="s">
        <v>27</v>
      </c>
      <c r="F12" s="20">
        <f t="shared" si="0"/>
        <v>0.97299999999999542</v>
      </c>
    </row>
    <row r="13" spans="1:8" ht="45">
      <c r="A13" s="8">
        <v>43818</v>
      </c>
      <c r="B13" s="21" t="s">
        <v>24</v>
      </c>
      <c r="C13" s="21" t="s">
        <v>25</v>
      </c>
      <c r="D13" s="21" t="s">
        <v>26</v>
      </c>
      <c r="E13" s="9" t="s">
        <v>27</v>
      </c>
      <c r="F13" s="20">
        <f t="shared" si="0"/>
        <v>0.97299999999999542</v>
      </c>
    </row>
    <row r="14" spans="1:8" ht="45">
      <c r="A14" s="8">
        <v>43817</v>
      </c>
      <c r="B14" s="21" t="s">
        <v>24</v>
      </c>
      <c r="C14" s="21" t="s">
        <v>25</v>
      </c>
      <c r="D14" s="21" t="s">
        <v>26</v>
      </c>
      <c r="E14" s="9" t="s">
        <v>27</v>
      </c>
      <c r="F14" s="20">
        <f t="shared" si="0"/>
        <v>0.97299999999999542</v>
      </c>
    </row>
    <row r="15" spans="1:8" ht="45">
      <c r="A15" s="8">
        <v>43816</v>
      </c>
      <c r="B15" s="21" t="s">
        <v>24</v>
      </c>
      <c r="C15" s="21" t="s">
        <v>25</v>
      </c>
      <c r="D15" s="21" t="s">
        <v>26</v>
      </c>
      <c r="E15" s="9" t="s">
        <v>27</v>
      </c>
      <c r="F15" s="20">
        <f t="shared" si="0"/>
        <v>0.97299999999999542</v>
      </c>
    </row>
    <row r="16" spans="1:8" ht="45">
      <c r="A16" s="8">
        <v>43815</v>
      </c>
      <c r="B16" s="21" t="s">
        <v>24</v>
      </c>
      <c r="C16" s="21" t="s">
        <v>25</v>
      </c>
      <c r="D16" s="21" t="s">
        <v>26</v>
      </c>
      <c r="E16" s="9" t="s">
        <v>27</v>
      </c>
      <c r="F16" s="20">
        <f t="shared" si="0"/>
        <v>0.97299999999999542</v>
      </c>
    </row>
    <row r="17" spans="1:6" ht="45">
      <c r="A17" s="8">
        <v>43813</v>
      </c>
      <c r="B17" s="21" t="s">
        <v>24</v>
      </c>
      <c r="C17" s="21" t="s">
        <v>25</v>
      </c>
      <c r="D17" s="21" t="s">
        <v>26</v>
      </c>
      <c r="E17" s="9" t="s">
        <v>27</v>
      </c>
      <c r="F17" s="20">
        <f t="shared" si="0"/>
        <v>0.97299999999999542</v>
      </c>
    </row>
    <row r="18" spans="1:6" ht="45">
      <c r="A18" s="8">
        <v>43812</v>
      </c>
      <c r="B18" s="21" t="s">
        <v>24</v>
      </c>
      <c r="C18" s="21" t="s">
        <v>25</v>
      </c>
      <c r="D18" s="21" t="s">
        <v>26</v>
      </c>
      <c r="E18" s="9" t="s">
        <v>27</v>
      </c>
      <c r="F18" s="20">
        <f t="shared" si="0"/>
        <v>0.97299999999999542</v>
      </c>
    </row>
    <row r="19" spans="1:6" ht="45">
      <c r="A19" s="8">
        <v>43811</v>
      </c>
      <c r="B19" s="21" t="s">
        <v>24</v>
      </c>
      <c r="C19" s="21" t="s">
        <v>25</v>
      </c>
      <c r="D19" s="21" t="s">
        <v>26</v>
      </c>
      <c r="E19" s="9" t="s">
        <v>27</v>
      </c>
      <c r="F19" s="20">
        <f t="shared" si="0"/>
        <v>0.97299999999999542</v>
      </c>
    </row>
    <row r="20" spans="1:6" ht="45">
      <c r="A20" s="8">
        <v>43810</v>
      </c>
      <c r="B20" s="21" t="s">
        <v>24</v>
      </c>
      <c r="C20" s="21" t="s">
        <v>25</v>
      </c>
      <c r="D20" s="21" t="s">
        <v>26</v>
      </c>
      <c r="E20" s="9" t="s">
        <v>27</v>
      </c>
      <c r="F20" s="20">
        <f t="shared" ref="F20:F26" si="1">45.425-5.96-8.102</f>
        <v>31.362999999999996</v>
      </c>
    </row>
    <row r="21" spans="1:6" ht="45">
      <c r="A21" s="8">
        <v>43809</v>
      </c>
      <c r="B21" s="21" t="s">
        <v>24</v>
      </c>
      <c r="C21" s="21" t="s">
        <v>25</v>
      </c>
      <c r="D21" s="21" t="s">
        <v>26</v>
      </c>
      <c r="E21" s="9" t="s">
        <v>27</v>
      </c>
      <c r="F21" s="20">
        <f t="shared" si="1"/>
        <v>31.362999999999996</v>
      </c>
    </row>
    <row r="22" spans="1:6" ht="45">
      <c r="A22" s="8">
        <v>43808</v>
      </c>
      <c r="B22" s="21" t="s">
        <v>24</v>
      </c>
      <c r="C22" s="21" t="s">
        <v>25</v>
      </c>
      <c r="D22" s="21" t="s">
        <v>26</v>
      </c>
      <c r="E22" s="9" t="s">
        <v>27</v>
      </c>
      <c r="F22" s="20">
        <f t="shared" si="1"/>
        <v>31.362999999999996</v>
      </c>
    </row>
    <row r="23" spans="1:6" ht="45">
      <c r="A23" s="8">
        <v>43806</v>
      </c>
      <c r="B23" s="21" t="s">
        <v>24</v>
      </c>
      <c r="C23" s="21" t="s">
        <v>25</v>
      </c>
      <c r="D23" s="21" t="s">
        <v>26</v>
      </c>
      <c r="E23" s="9" t="s">
        <v>27</v>
      </c>
      <c r="F23" s="20">
        <f t="shared" si="1"/>
        <v>31.362999999999996</v>
      </c>
    </row>
    <row r="24" spans="1:6" ht="45">
      <c r="A24" s="8">
        <v>43805</v>
      </c>
      <c r="B24" s="21" t="s">
        <v>24</v>
      </c>
      <c r="C24" s="21" t="s">
        <v>25</v>
      </c>
      <c r="D24" s="21" t="s">
        <v>26</v>
      </c>
      <c r="E24" s="9" t="s">
        <v>27</v>
      </c>
      <c r="F24" s="20">
        <f t="shared" si="1"/>
        <v>31.362999999999996</v>
      </c>
    </row>
    <row r="25" spans="1:6" ht="45">
      <c r="A25" s="8">
        <v>43804</v>
      </c>
      <c r="B25" s="21" t="s">
        <v>24</v>
      </c>
      <c r="C25" s="21" t="s">
        <v>25</v>
      </c>
      <c r="D25" s="21" t="s">
        <v>26</v>
      </c>
      <c r="E25" s="9" t="s">
        <v>27</v>
      </c>
      <c r="F25" s="20">
        <f t="shared" si="1"/>
        <v>31.362999999999996</v>
      </c>
    </row>
    <row r="26" spans="1:6" ht="45">
      <c r="A26" s="8">
        <v>43803</v>
      </c>
      <c r="B26" s="21" t="s">
        <v>24</v>
      </c>
      <c r="C26" s="21" t="s">
        <v>25</v>
      </c>
      <c r="D26" s="21" t="s">
        <v>26</v>
      </c>
      <c r="E26" s="9" t="s">
        <v>27</v>
      </c>
      <c r="F26" s="20">
        <f t="shared" si="1"/>
        <v>31.362999999999996</v>
      </c>
    </row>
    <row r="27" spans="1:6" ht="45">
      <c r="A27" s="8">
        <v>43802</v>
      </c>
      <c r="B27" s="21" t="s">
        <v>24</v>
      </c>
      <c r="C27" s="21" t="s">
        <v>25</v>
      </c>
      <c r="D27" s="21" t="s">
        <v>26</v>
      </c>
      <c r="E27" s="9" t="s">
        <v>27</v>
      </c>
      <c r="F27" s="20">
        <f>45.425-5.96</f>
        <v>39.464999999999996</v>
      </c>
    </row>
    <row r="28" spans="1:6" ht="45">
      <c r="A28" s="8">
        <v>43801</v>
      </c>
      <c r="B28" s="21" t="s">
        <v>24</v>
      </c>
      <c r="C28" s="21" t="s">
        <v>25</v>
      </c>
      <c r="D28" s="21" t="s">
        <v>26</v>
      </c>
      <c r="E28" s="9" t="s">
        <v>27</v>
      </c>
      <c r="F28" s="20">
        <f>45.425-5.96</f>
        <v>39.464999999999996</v>
      </c>
    </row>
    <row r="29" spans="1:6">
      <c r="A29" s="16"/>
      <c r="B29" s="17"/>
      <c r="C29" s="17"/>
      <c r="D29" s="17"/>
      <c r="E29" s="23"/>
      <c r="F29" s="37"/>
    </row>
    <row r="30" spans="1:6" ht="15" customHeight="1">
      <c r="A30" s="25"/>
    </row>
    <row r="31" spans="1:6" ht="15" customHeight="1">
      <c r="A31" s="25"/>
    </row>
    <row r="32" spans="1:6" ht="232.5" customHeight="1">
      <c r="A32" s="44" t="s">
        <v>36</v>
      </c>
      <c r="B32" s="44"/>
      <c r="C32" s="44"/>
      <c r="D32" s="44"/>
      <c r="E32" s="44"/>
      <c r="F32" s="44"/>
    </row>
    <row r="33" spans="1:6">
      <c r="A33" s="44"/>
      <c r="B33" s="44"/>
      <c r="C33" s="44"/>
      <c r="D33" s="44"/>
      <c r="E33" s="44"/>
      <c r="F33" s="44"/>
    </row>
    <row r="35" spans="1:6">
      <c r="A35" s="44"/>
      <c r="B35" s="44"/>
      <c r="C35" s="44"/>
      <c r="D35" s="44"/>
      <c r="E35" s="44"/>
      <c r="F35" s="44"/>
    </row>
  </sheetData>
  <mergeCells count="9">
    <mergeCell ref="A1:H1"/>
    <mergeCell ref="A35:F35"/>
    <mergeCell ref="A2:A3"/>
    <mergeCell ref="B2:B3"/>
    <mergeCell ref="C2:C3"/>
    <mergeCell ref="D2:D3"/>
    <mergeCell ref="E2:E3"/>
    <mergeCell ref="F2:F3"/>
    <mergeCell ref="A32:F3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H30"/>
  <sheetViews>
    <sheetView workbookViewId="0">
      <selection activeCell="E11" sqref="E11"/>
    </sheetView>
  </sheetViews>
  <sheetFormatPr defaultRowHeight="15"/>
  <cols>
    <col min="1" max="1" width="10" bestFit="1" customWidth="1"/>
    <col min="2" max="2" width="11.28515625" bestFit="1" customWidth="1"/>
    <col min="3" max="3" width="15" bestFit="1" customWidth="1"/>
    <col min="4" max="4" width="9" bestFit="1" customWidth="1"/>
    <col min="5" max="5" width="46.42578125" customWidth="1"/>
    <col min="6" max="6" width="15.5703125" customWidth="1"/>
  </cols>
  <sheetData>
    <row r="1" spans="1:8">
      <c r="A1" s="45" t="s">
        <v>35</v>
      </c>
      <c r="B1" s="46"/>
      <c r="C1" s="46"/>
      <c r="D1" s="46"/>
      <c r="E1" s="46"/>
      <c r="F1" s="46"/>
      <c r="G1" s="46"/>
      <c r="H1" s="46"/>
    </row>
    <row r="2" spans="1:8">
      <c r="A2" s="51" t="s">
        <v>0</v>
      </c>
      <c r="B2" s="51" t="s">
        <v>1</v>
      </c>
      <c r="C2" s="51" t="s">
        <v>2</v>
      </c>
      <c r="D2" s="51" t="s">
        <v>3</v>
      </c>
      <c r="E2" s="51" t="s">
        <v>13</v>
      </c>
      <c r="F2" s="49" t="s">
        <v>33</v>
      </c>
    </row>
    <row r="3" spans="1:8" ht="16.5" customHeight="1">
      <c r="A3" s="51"/>
      <c r="B3" s="51"/>
      <c r="C3" s="51"/>
      <c r="D3" s="51"/>
      <c r="E3" s="51"/>
      <c r="F3" s="50"/>
    </row>
    <row r="4" spans="1:8" ht="16.5" customHeight="1">
      <c r="A4" s="8">
        <v>43830</v>
      </c>
      <c r="B4" s="21" t="s">
        <v>28</v>
      </c>
      <c r="C4" s="21" t="s">
        <v>29</v>
      </c>
      <c r="D4" s="21" t="s">
        <v>19</v>
      </c>
      <c r="E4" s="9" t="s">
        <v>30</v>
      </c>
      <c r="F4" s="20">
        <v>0</v>
      </c>
    </row>
    <row r="5" spans="1:8" ht="16.5" customHeight="1">
      <c r="A5" s="8">
        <v>43829</v>
      </c>
      <c r="B5" s="21" t="s">
        <v>28</v>
      </c>
      <c r="C5" s="21" t="s">
        <v>29</v>
      </c>
      <c r="D5" s="21" t="s">
        <v>19</v>
      </c>
      <c r="E5" s="9" t="s">
        <v>30</v>
      </c>
      <c r="F5" s="20">
        <v>0</v>
      </c>
    </row>
    <row r="6" spans="1:8" ht="16.5" customHeight="1">
      <c r="A6" s="8">
        <v>43827</v>
      </c>
      <c r="B6" s="21" t="s">
        <v>28</v>
      </c>
      <c r="C6" s="21" t="s">
        <v>29</v>
      </c>
      <c r="D6" s="21" t="s">
        <v>19</v>
      </c>
      <c r="E6" s="9" t="s">
        <v>30</v>
      </c>
      <c r="F6" s="20">
        <v>0</v>
      </c>
    </row>
    <row r="7" spans="1:8" ht="16.5" customHeight="1">
      <c r="A7" s="8">
        <v>43825</v>
      </c>
      <c r="B7" s="21" t="s">
        <v>28</v>
      </c>
      <c r="C7" s="21" t="s">
        <v>29</v>
      </c>
      <c r="D7" s="21" t="s">
        <v>19</v>
      </c>
      <c r="E7" s="9" t="s">
        <v>30</v>
      </c>
      <c r="F7" s="20">
        <v>0</v>
      </c>
    </row>
    <row r="8" spans="1:8" ht="16.5" customHeight="1">
      <c r="A8" s="8">
        <v>43823</v>
      </c>
      <c r="B8" s="21" t="s">
        <v>28</v>
      </c>
      <c r="C8" s="21" t="s">
        <v>29</v>
      </c>
      <c r="D8" s="21" t="s">
        <v>19</v>
      </c>
      <c r="E8" s="9" t="s">
        <v>30</v>
      </c>
      <c r="F8" s="20">
        <v>0</v>
      </c>
    </row>
    <row r="9" spans="1:8" ht="16.5" customHeight="1">
      <c r="A9" s="8">
        <v>43822</v>
      </c>
      <c r="B9" s="21" t="s">
        <v>28</v>
      </c>
      <c r="C9" s="21" t="s">
        <v>29</v>
      </c>
      <c r="D9" s="21" t="s">
        <v>19</v>
      </c>
      <c r="E9" s="9" t="s">
        <v>30</v>
      </c>
      <c r="F9" s="20">
        <v>0</v>
      </c>
    </row>
    <row r="10" spans="1:8" ht="16.5" customHeight="1">
      <c r="A10" s="8">
        <v>43820</v>
      </c>
      <c r="B10" s="21" t="s">
        <v>28</v>
      </c>
      <c r="C10" s="21" t="s">
        <v>29</v>
      </c>
      <c r="D10" s="21" t="s">
        <v>19</v>
      </c>
      <c r="E10" s="9" t="s">
        <v>30</v>
      </c>
      <c r="F10" s="20">
        <v>0</v>
      </c>
    </row>
    <row r="11" spans="1:8" ht="16.5" customHeight="1">
      <c r="A11" s="8">
        <v>43819</v>
      </c>
      <c r="B11" s="21" t="s">
        <v>28</v>
      </c>
      <c r="C11" s="21" t="s">
        <v>29</v>
      </c>
      <c r="D11" s="21" t="s">
        <v>19</v>
      </c>
      <c r="E11" s="9" t="s">
        <v>30</v>
      </c>
      <c r="F11" s="20">
        <v>0</v>
      </c>
    </row>
    <row r="12" spans="1:8" ht="16.5" customHeight="1">
      <c r="A12" s="8">
        <v>43818</v>
      </c>
      <c r="B12" s="21" t="s">
        <v>28</v>
      </c>
      <c r="C12" s="21" t="s">
        <v>29</v>
      </c>
      <c r="D12" s="21" t="s">
        <v>19</v>
      </c>
      <c r="E12" s="9" t="s">
        <v>30</v>
      </c>
      <c r="F12" s="20">
        <v>0</v>
      </c>
    </row>
    <row r="13" spans="1:8" ht="16.5" customHeight="1">
      <c r="A13" s="8">
        <v>43817</v>
      </c>
      <c r="B13" s="21" t="s">
        <v>28</v>
      </c>
      <c r="C13" s="21" t="s">
        <v>29</v>
      </c>
      <c r="D13" s="21" t="s">
        <v>19</v>
      </c>
      <c r="E13" s="9" t="s">
        <v>30</v>
      </c>
      <c r="F13" s="20">
        <v>0</v>
      </c>
    </row>
    <row r="14" spans="1:8" ht="16.5" customHeight="1">
      <c r="A14" s="8">
        <v>43816</v>
      </c>
      <c r="B14" s="21" t="s">
        <v>28</v>
      </c>
      <c r="C14" s="21" t="s">
        <v>29</v>
      </c>
      <c r="D14" s="21" t="s">
        <v>19</v>
      </c>
      <c r="E14" s="9" t="s">
        <v>30</v>
      </c>
      <c r="F14" s="20">
        <v>0</v>
      </c>
    </row>
    <row r="15" spans="1:8" ht="16.5" customHeight="1">
      <c r="A15" s="8">
        <v>43815</v>
      </c>
      <c r="B15" s="21" t="s">
        <v>28</v>
      </c>
      <c r="C15" s="21" t="s">
        <v>29</v>
      </c>
      <c r="D15" s="21" t="s">
        <v>19</v>
      </c>
      <c r="E15" s="9" t="s">
        <v>30</v>
      </c>
      <c r="F15" s="20">
        <v>0</v>
      </c>
    </row>
    <row r="16" spans="1:8" ht="16.5" customHeight="1">
      <c r="A16" s="8">
        <v>43813</v>
      </c>
      <c r="B16" s="21" t="s">
        <v>28</v>
      </c>
      <c r="C16" s="21" t="s">
        <v>29</v>
      </c>
      <c r="D16" s="21" t="s">
        <v>19</v>
      </c>
      <c r="E16" s="9" t="s">
        <v>30</v>
      </c>
      <c r="F16" s="20">
        <v>0</v>
      </c>
    </row>
    <row r="17" spans="1:6" ht="16.5" customHeight="1">
      <c r="A17" s="8">
        <v>43812</v>
      </c>
      <c r="B17" s="21" t="s">
        <v>28</v>
      </c>
      <c r="C17" s="21" t="s">
        <v>29</v>
      </c>
      <c r="D17" s="21" t="s">
        <v>19</v>
      </c>
      <c r="E17" s="9" t="s">
        <v>30</v>
      </c>
      <c r="F17" s="20">
        <v>0</v>
      </c>
    </row>
    <row r="18" spans="1:6" ht="16.5" customHeight="1">
      <c r="A18" s="8">
        <v>43811</v>
      </c>
      <c r="B18" s="21" t="s">
        <v>28</v>
      </c>
      <c r="C18" s="21" t="s">
        <v>29</v>
      </c>
      <c r="D18" s="21" t="s">
        <v>19</v>
      </c>
      <c r="E18" s="9" t="s">
        <v>30</v>
      </c>
      <c r="F18" s="20">
        <v>0</v>
      </c>
    </row>
    <row r="19" spans="1:6" ht="16.5" customHeight="1">
      <c r="A19" s="8">
        <v>43810</v>
      </c>
      <c r="B19" s="21" t="s">
        <v>28</v>
      </c>
      <c r="C19" s="21" t="s">
        <v>29</v>
      </c>
      <c r="D19" s="21" t="s">
        <v>19</v>
      </c>
      <c r="E19" s="9" t="s">
        <v>30</v>
      </c>
      <c r="F19" s="20">
        <v>0</v>
      </c>
    </row>
    <row r="20" spans="1:6" ht="16.5" customHeight="1">
      <c r="A20" s="8">
        <v>43809</v>
      </c>
      <c r="B20" s="21" t="s">
        <v>28</v>
      </c>
      <c r="C20" s="21" t="s">
        <v>29</v>
      </c>
      <c r="D20" s="21" t="s">
        <v>19</v>
      </c>
      <c r="E20" s="9" t="s">
        <v>30</v>
      </c>
      <c r="F20" s="20">
        <v>0</v>
      </c>
    </row>
    <row r="21" spans="1:6" ht="16.5" customHeight="1">
      <c r="A21" s="8">
        <v>43808</v>
      </c>
      <c r="B21" s="21" t="s">
        <v>28</v>
      </c>
      <c r="C21" s="21" t="s">
        <v>29</v>
      </c>
      <c r="D21" s="21" t="s">
        <v>19</v>
      </c>
      <c r="E21" s="9" t="s">
        <v>30</v>
      </c>
      <c r="F21" s="20">
        <v>0</v>
      </c>
    </row>
    <row r="22" spans="1:6" ht="16.5" customHeight="1">
      <c r="A22" s="8">
        <v>43806</v>
      </c>
      <c r="B22" s="21" t="s">
        <v>28</v>
      </c>
      <c r="C22" s="21" t="s">
        <v>29</v>
      </c>
      <c r="D22" s="21" t="s">
        <v>19</v>
      </c>
      <c r="E22" s="9" t="s">
        <v>30</v>
      </c>
      <c r="F22" s="20">
        <v>0</v>
      </c>
    </row>
    <row r="23" spans="1:6" ht="16.5" customHeight="1">
      <c r="A23" s="8">
        <v>43805</v>
      </c>
      <c r="B23" s="21" t="s">
        <v>28</v>
      </c>
      <c r="C23" s="21" t="s">
        <v>29</v>
      </c>
      <c r="D23" s="21" t="s">
        <v>19</v>
      </c>
      <c r="E23" s="9" t="s">
        <v>30</v>
      </c>
      <c r="F23" s="20">
        <v>0</v>
      </c>
    </row>
    <row r="24" spans="1:6" ht="16.5" customHeight="1">
      <c r="A24" s="8">
        <v>43804</v>
      </c>
      <c r="B24" s="21" t="s">
        <v>28</v>
      </c>
      <c r="C24" s="21" t="s">
        <v>29</v>
      </c>
      <c r="D24" s="21" t="s">
        <v>19</v>
      </c>
      <c r="E24" s="9" t="s">
        <v>30</v>
      </c>
      <c r="F24" s="20">
        <v>0</v>
      </c>
    </row>
    <row r="25" spans="1:6" ht="16.5" customHeight="1">
      <c r="A25" s="8">
        <v>43803</v>
      </c>
      <c r="B25" s="21" t="s">
        <v>28</v>
      </c>
      <c r="C25" s="21" t="s">
        <v>29</v>
      </c>
      <c r="D25" s="21" t="s">
        <v>19</v>
      </c>
      <c r="E25" s="9" t="s">
        <v>30</v>
      </c>
      <c r="F25" s="20">
        <v>0</v>
      </c>
    </row>
    <row r="26" spans="1:6" ht="16.5" customHeight="1">
      <c r="A26" s="8">
        <v>43802</v>
      </c>
      <c r="B26" s="21" t="s">
        <v>28</v>
      </c>
      <c r="C26" s="21" t="s">
        <v>29</v>
      </c>
      <c r="D26" s="21" t="s">
        <v>19</v>
      </c>
      <c r="E26" s="9" t="s">
        <v>30</v>
      </c>
      <c r="F26" s="20">
        <v>0</v>
      </c>
    </row>
    <row r="27" spans="1:6">
      <c r="A27" s="8">
        <v>43801</v>
      </c>
      <c r="B27" s="21" t="s">
        <v>28</v>
      </c>
      <c r="C27" s="21" t="s">
        <v>29</v>
      </c>
      <c r="D27" s="21" t="s">
        <v>19</v>
      </c>
      <c r="E27" s="9" t="s">
        <v>30</v>
      </c>
      <c r="F27" s="20">
        <v>0</v>
      </c>
    </row>
    <row r="28" spans="1:6">
      <c r="A28" s="19" t="s">
        <v>42</v>
      </c>
      <c r="B28" s="10"/>
      <c r="C28" s="10"/>
    </row>
    <row r="29" spans="1:6">
      <c r="A29" s="19" t="s">
        <v>41</v>
      </c>
      <c r="B29" s="19"/>
      <c r="C29" s="19"/>
    </row>
    <row r="30" spans="1:6" ht="255" customHeight="1">
      <c r="A30" s="44" t="s">
        <v>34</v>
      </c>
      <c r="B30" s="44"/>
      <c r="C30" s="44"/>
      <c r="D30" s="44"/>
      <c r="E30" s="44"/>
      <c r="F30" s="44"/>
    </row>
  </sheetData>
  <mergeCells count="8">
    <mergeCell ref="A1:H1"/>
    <mergeCell ref="A30:F30"/>
    <mergeCell ref="A2:A3"/>
    <mergeCell ref="B2:B3"/>
    <mergeCell ref="C2:C3"/>
    <mergeCell ref="D2:D3"/>
    <mergeCell ref="E2:E3"/>
    <mergeCell ref="F2:F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H56"/>
  <sheetViews>
    <sheetView workbookViewId="0">
      <selection activeCell="A4" sqref="A4"/>
    </sheetView>
  </sheetViews>
  <sheetFormatPr defaultRowHeight="15"/>
  <cols>
    <col min="1" max="1" width="10" bestFit="1" customWidth="1"/>
    <col min="2" max="2" width="18.5703125" bestFit="1" customWidth="1"/>
    <col min="3" max="3" width="15" bestFit="1" customWidth="1"/>
    <col min="5" max="5" width="29.42578125" style="32" bestFit="1" customWidth="1"/>
    <col min="6" max="6" width="27.28515625" style="33" bestFit="1" customWidth="1"/>
  </cols>
  <sheetData>
    <row r="1" spans="1:8">
      <c r="A1" s="45" t="s">
        <v>35</v>
      </c>
      <c r="B1" s="46"/>
      <c r="C1" s="46"/>
      <c r="D1" s="46"/>
      <c r="E1" s="46"/>
      <c r="F1" s="46"/>
      <c r="G1" s="46"/>
      <c r="H1" s="46"/>
    </row>
    <row r="2" spans="1:8">
      <c r="A2" s="54" t="s">
        <v>0</v>
      </c>
      <c r="B2" s="54" t="s">
        <v>1</v>
      </c>
      <c r="C2" s="54" t="s">
        <v>2</v>
      </c>
      <c r="D2" s="54" t="s">
        <v>3</v>
      </c>
      <c r="E2" s="49" t="s">
        <v>13</v>
      </c>
      <c r="F2" s="56" t="s">
        <v>33</v>
      </c>
    </row>
    <row r="3" spans="1:8" ht="53.25" customHeight="1">
      <c r="A3" s="55"/>
      <c r="B3" s="55"/>
      <c r="C3" s="55"/>
      <c r="D3" s="55"/>
      <c r="E3" s="50"/>
      <c r="F3" s="57"/>
    </row>
    <row r="4" spans="1:8" ht="53.25" customHeight="1">
      <c r="A4" s="8">
        <v>43830</v>
      </c>
      <c r="B4" s="35" t="s">
        <v>37</v>
      </c>
      <c r="C4" s="8" t="s">
        <v>38</v>
      </c>
      <c r="D4" s="8" t="s">
        <v>39</v>
      </c>
      <c r="E4" s="34" t="s">
        <v>40</v>
      </c>
      <c r="F4" s="36">
        <v>0</v>
      </c>
    </row>
    <row r="5" spans="1:8" ht="105">
      <c r="A5" s="8">
        <v>43829</v>
      </c>
      <c r="B5" s="35" t="s">
        <v>37</v>
      </c>
      <c r="C5" s="8" t="s">
        <v>38</v>
      </c>
      <c r="D5" s="8" t="s">
        <v>39</v>
      </c>
      <c r="E5" s="34" t="s">
        <v>40</v>
      </c>
      <c r="F5" s="36">
        <v>0</v>
      </c>
    </row>
    <row r="6" spans="1:8" ht="105">
      <c r="A6" s="8">
        <v>43827</v>
      </c>
      <c r="B6" s="35" t="s">
        <v>37</v>
      </c>
      <c r="C6" s="8" t="s">
        <v>38</v>
      </c>
      <c r="D6" s="8" t="s">
        <v>39</v>
      </c>
      <c r="E6" s="34" t="s">
        <v>40</v>
      </c>
      <c r="F6" s="36">
        <v>0</v>
      </c>
    </row>
    <row r="7" spans="1:8" ht="53.25" customHeight="1">
      <c r="A7" s="8">
        <v>43826</v>
      </c>
      <c r="B7" s="35" t="s">
        <v>37</v>
      </c>
      <c r="C7" s="8" t="s">
        <v>38</v>
      </c>
      <c r="D7" s="8" t="s">
        <v>39</v>
      </c>
      <c r="E7" s="34" t="s">
        <v>40</v>
      </c>
      <c r="F7" s="36">
        <v>0</v>
      </c>
    </row>
    <row r="8" spans="1:8" ht="53.25" customHeight="1">
      <c r="A8" s="8">
        <v>43825</v>
      </c>
      <c r="B8" s="35" t="s">
        <v>37</v>
      </c>
      <c r="C8" s="8" t="s">
        <v>38</v>
      </c>
      <c r="D8" s="8" t="s">
        <v>39</v>
      </c>
      <c r="E8" s="34" t="s">
        <v>40</v>
      </c>
      <c r="F8" s="36">
        <v>0</v>
      </c>
    </row>
    <row r="9" spans="1:8" ht="105">
      <c r="A9" s="8">
        <v>43823</v>
      </c>
      <c r="B9" s="35" t="s">
        <v>37</v>
      </c>
      <c r="C9" s="8" t="s">
        <v>38</v>
      </c>
      <c r="D9" s="8" t="s">
        <v>39</v>
      </c>
      <c r="E9" s="34" t="s">
        <v>40</v>
      </c>
      <c r="F9" s="36">
        <v>0</v>
      </c>
    </row>
    <row r="10" spans="1:8" ht="53.25" customHeight="1">
      <c r="A10" s="8">
        <v>43822</v>
      </c>
      <c r="B10" s="35" t="s">
        <v>37</v>
      </c>
      <c r="C10" s="8" t="s">
        <v>38</v>
      </c>
      <c r="D10" s="8" t="s">
        <v>39</v>
      </c>
      <c r="E10" s="34" t="s">
        <v>40</v>
      </c>
      <c r="F10" s="36">
        <v>0</v>
      </c>
    </row>
    <row r="11" spans="1:8" ht="53.25" customHeight="1">
      <c r="A11" s="8">
        <v>43820</v>
      </c>
      <c r="B11" s="35" t="s">
        <v>37</v>
      </c>
      <c r="C11" s="8" t="s">
        <v>38</v>
      </c>
      <c r="D11" s="8" t="s">
        <v>39</v>
      </c>
      <c r="E11" s="34" t="s">
        <v>40</v>
      </c>
      <c r="F11" s="36">
        <v>0</v>
      </c>
    </row>
    <row r="12" spans="1:8" ht="53.25" customHeight="1">
      <c r="A12" s="8">
        <v>43819</v>
      </c>
      <c r="B12" s="35" t="s">
        <v>37</v>
      </c>
      <c r="C12" s="8" t="s">
        <v>38</v>
      </c>
      <c r="D12" s="8" t="s">
        <v>39</v>
      </c>
      <c r="E12" s="34" t="s">
        <v>40</v>
      </c>
      <c r="F12" s="36">
        <v>0</v>
      </c>
    </row>
    <row r="13" spans="1:8" ht="105">
      <c r="A13" s="8">
        <v>43818</v>
      </c>
      <c r="B13" s="35" t="s">
        <v>37</v>
      </c>
      <c r="C13" s="8" t="s">
        <v>38</v>
      </c>
      <c r="D13" s="8" t="s">
        <v>39</v>
      </c>
      <c r="E13" s="34" t="s">
        <v>40</v>
      </c>
      <c r="F13" s="36">
        <v>0</v>
      </c>
    </row>
    <row r="14" spans="1:8" ht="53.25" customHeight="1">
      <c r="A14" s="8">
        <v>43817</v>
      </c>
      <c r="B14" s="35" t="s">
        <v>37</v>
      </c>
      <c r="C14" s="8" t="s">
        <v>38</v>
      </c>
      <c r="D14" s="8" t="s">
        <v>39</v>
      </c>
      <c r="E14" s="34" t="s">
        <v>40</v>
      </c>
      <c r="F14" s="36">
        <v>0</v>
      </c>
    </row>
    <row r="15" spans="1:8" ht="53.25" customHeight="1">
      <c r="A15" s="8">
        <v>43816</v>
      </c>
      <c r="B15" s="35" t="s">
        <v>37</v>
      </c>
      <c r="C15" s="8" t="s">
        <v>38</v>
      </c>
      <c r="D15" s="8" t="s">
        <v>39</v>
      </c>
      <c r="E15" s="34" t="s">
        <v>40</v>
      </c>
      <c r="F15" s="36">
        <v>0</v>
      </c>
    </row>
    <row r="16" spans="1:8" ht="53.25" customHeight="1">
      <c r="A16" s="8">
        <v>43815</v>
      </c>
      <c r="B16" s="35" t="s">
        <v>37</v>
      </c>
      <c r="C16" s="8" t="s">
        <v>38</v>
      </c>
      <c r="D16" s="8" t="s">
        <v>39</v>
      </c>
      <c r="E16" s="34" t="s">
        <v>40</v>
      </c>
      <c r="F16" s="36">
        <v>0</v>
      </c>
    </row>
    <row r="17" spans="1:8" ht="53.25" customHeight="1">
      <c r="A17" s="8">
        <v>43813</v>
      </c>
      <c r="B17" s="35" t="s">
        <v>37</v>
      </c>
      <c r="C17" s="8" t="s">
        <v>38</v>
      </c>
      <c r="D17" s="8" t="s">
        <v>39</v>
      </c>
      <c r="E17" s="34" t="s">
        <v>40</v>
      </c>
      <c r="F17" s="36">
        <v>0</v>
      </c>
    </row>
    <row r="18" spans="1:8" ht="53.25" customHeight="1">
      <c r="A18" s="8">
        <v>43812</v>
      </c>
      <c r="B18" s="35" t="s">
        <v>37</v>
      </c>
      <c r="C18" s="8" t="s">
        <v>38</v>
      </c>
      <c r="D18" s="8" t="s">
        <v>39</v>
      </c>
      <c r="E18" s="34" t="s">
        <v>40</v>
      </c>
      <c r="F18" s="36">
        <v>0</v>
      </c>
    </row>
    <row r="19" spans="1:8" ht="53.25" customHeight="1">
      <c r="A19" s="8">
        <v>43811</v>
      </c>
      <c r="B19" s="35" t="s">
        <v>37</v>
      </c>
      <c r="C19" s="8" t="s">
        <v>38</v>
      </c>
      <c r="D19" s="8" t="s">
        <v>39</v>
      </c>
      <c r="E19" s="34" t="s">
        <v>40</v>
      </c>
      <c r="F19" s="36">
        <v>0</v>
      </c>
    </row>
    <row r="20" spans="1:8" ht="105">
      <c r="A20" s="8">
        <v>43810</v>
      </c>
      <c r="B20" s="35" t="s">
        <v>37</v>
      </c>
      <c r="C20" s="8" t="s">
        <v>38</v>
      </c>
      <c r="D20" s="8" t="s">
        <v>39</v>
      </c>
      <c r="E20" s="34" t="s">
        <v>40</v>
      </c>
      <c r="F20" s="36">
        <v>0</v>
      </c>
    </row>
    <row r="21" spans="1:8" ht="105">
      <c r="A21" s="8">
        <v>43809</v>
      </c>
      <c r="B21" s="35" t="s">
        <v>37</v>
      </c>
      <c r="C21" s="8" t="s">
        <v>38</v>
      </c>
      <c r="D21" s="8" t="s">
        <v>39</v>
      </c>
      <c r="E21" s="34" t="s">
        <v>40</v>
      </c>
      <c r="F21" s="36">
        <v>0</v>
      </c>
    </row>
    <row r="22" spans="1:8" ht="105">
      <c r="A22" s="8">
        <v>43808</v>
      </c>
      <c r="B22" s="35" t="s">
        <v>37</v>
      </c>
      <c r="C22" s="8" t="s">
        <v>38</v>
      </c>
      <c r="D22" s="8" t="s">
        <v>39</v>
      </c>
      <c r="E22" s="34" t="s">
        <v>40</v>
      </c>
      <c r="F22" s="36">
        <v>0</v>
      </c>
    </row>
    <row r="23" spans="1:8" ht="53.25" customHeight="1">
      <c r="A23" s="8">
        <v>43806</v>
      </c>
      <c r="B23" s="35" t="s">
        <v>37</v>
      </c>
      <c r="C23" s="8" t="s">
        <v>38</v>
      </c>
      <c r="D23" s="8" t="s">
        <v>39</v>
      </c>
      <c r="E23" s="34" t="s">
        <v>40</v>
      </c>
      <c r="F23" s="36">
        <v>0</v>
      </c>
    </row>
    <row r="24" spans="1:8" ht="53.25" customHeight="1">
      <c r="A24" s="8">
        <v>43805</v>
      </c>
      <c r="B24" s="35" t="s">
        <v>37</v>
      </c>
      <c r="C24" s="8" t="s">
        <v>38</v>
      </c>
      <c r="D24" s="8" t="s">
        <v>39</v>
      </c>
      <c r="E24" s="34" t="s">
        <v>40</v>
      </c>
      <c r="F24" s="36">
        <v>0</v>
      </c>
    </row>
    <row r="25" spans="1:8" ht="53.25" customHeight="1">
      <c r="A25" s="8">
        <v>43804</v>
      </c>
      <c r="B25" s="35" t="s">
        <v>37</v>
      </c>
      <c r="C25" s="8" t="s">
        <v>38</v>
      </c>
      <c r="D25" s="8" t="s">
        <v>39</v>
      </c>
      <c r="E25" s="34" t="s">
        <v>40</v>
      </c>
      <c r="F25" s="36">
        <v>0</v>
      </c>
    </row>
    <row r="26" spans="1:8" ht="105">
      <c r="A26" s="8">
        <v>43803</v>
      </c>
      <c r="B26" s="35" t="s">
        <v>37</v>
      </c>
      <c r="C26" s="8" t="s">
        <v>38</v>
      </c>
      <c r="D26" s="8" t="s">
        <v>39</v>
      </c>
      <c r="E26" s="34" t="s">
        <v>40</v>
      </c>
      <c r="F26" s="36">
        <v>0</v>
      </c>
    </row>
    <row r="27" spans="1:8" ht="105">
      <c r="A27" s="8">
        <v>43802</v>
      </c>
      <c r="B27" s="35" t="s">
        <v>37</v>
      </c>
      <c r="C27" s="8" t="s">
        <v>38</v>
      </c>
      <c r="D27" s="8" t="s">
        <v>39</v>
      </c>
      <c r="E27" s="34" t="s">
        <v>40</v>
      </c>
      <c r="F27" s="36">
        <v>0</v>
      </c>
    </row>
    <row r="28" spans="1:8" ht="105">
      <c r="A28" s="8">
        <v>43801</v>
      </c>
      <c r="B28" s="35" t="s">
        <v>37</v>
      </c>
      <c r="C28" s="8" t="s">
        <v>38</v>
      </c>
      <c r="D28" s="8" t="s">
        <v>39</v>
      </c>
      <c r="E28" s="34" t="s">
        <v>40</v>
      </c>
      <c r="F28" s="36">
        <v>0</v>
      </c>
    </row>
    <row r="31" spans="1:8" ht="15" customHeight="1">
      <c r="A31" s="44" t="s">
        <v>36</v>
      </c>
      <c r="B31" s="44"/>
      <c r="C31" s="44"/>
      <c r="D31" s="44"/>
      <c r="E31" s="44"/>
      <c r="F31" s="44"/>
      <c r="G31" s="44"/>
      <c r="H31" s="44"/>
    </row>
    <row r="32" spans="1:8">
      <c r="A32" s="44"/>
      <c r="B32" s="44"/>
      <c r="C32" s="44"/>
      <c r="D32" s="44"/>
      <c r="E32" s="44"/>
      <c r="F32" s="44"/>
      <c r="G32" s="44"/>
      <c r="H32" s="44"/>
    </row>
    <row r="33" spans="1:8">
      <c r="A33" s="44"/>
      <c r="B33" s="44"/>
      <c r="C33" s="44"/>
      <c r="D33" s="44"/>
      <c r="E33" s="44"/>
      <c r="F33" s="44"/>
      <c r="G33" s="44"/>
      <c r="H33" s="44"/>
    </row>
    <row r="34" spans="1:8">
      <c r="A34" s="44"/>
      <c r="B34" s="44"/>
      <c r="C34" s="44"/>
      <c r="D34" s="44"/>
      <c r="E34" s="44"/>
      <c r="F34" s="44"/>
      <c r="G34" s="44"/>
      <c r="H34" s="44"/>
    </row>
    <row r="35" spans="1:8">
      <c r="A35" s="44"/>
      <c r="B35" s="44"/>
      <c r="C35" s="44"/>
      <c r="D35" s="44"/>
      <c r="E35" s="44"/>
      <c r="F35" s="44"/>
      <c r="G35" s="44"/>
      <c r="H35" s="44"/>
    </row>
    <row r="36" spans="1:8" ht="53.25" customHeight="1">
      <c r="A36" s="44"/>
      <c r="B36" s="44"/>
      <c r="C36" s="44"/>
      <c r="D36" s="44"/>
      <c r="E36" s="44"/>
      <c r="F36" s="44"/>
      <c r="G36" s="44"/>
      <c r="H36" s="44"/>
    </row>
    <row r="37" spans="1:8" ht="53.25" customHeight="1">
      <c r="A37" s="44"/>
      <c r="B37" s="44"/>
      <c r="C37" s="44"/>
      <c r="D37" s="44"/>
      <c r="E37" s="44"/>
      <c r="F37" s="44"/>
      <c r="G37" s="44"/>
      <c r="H37" s="44"/>
    </row>
    <row r="38" spans="1:8">
      <c r="A38" s="44"/>
      <c r="B38" s="44"/>
      <c r="C38" s="44"/>
      <c r="D38" s="44"/>
      <c r="E38" s="44"/>
      <c r="F38" s="44"/>
      <c r="G38" s="44"/>
      <c r="H38" s="44"/>
    </row>
    <row r="39" spans="1:8">
      <c r="A39" s="44"/>
      <c r="B39" s="44"/>
      <c r="C39" s="44"/>
      <c r="D39" s="44"/>
      <c r="E39" s="44"/>
      <c r="F39" s="44"/>
      <c r="G39" s="44"/>
      <c r="H39" s="44"/>
    </row>
    <row r="40" spans="1:8">
      <c r="A40" s="44"/>
      <c r="B40" s="44"/>
      <c r="C40" s="44"/>
      <c r="D40" s="44"/>
      <c r="E40" s="44"/>
      <c r="F40" s="44"/>
      <c r="G40" s="44"/>
      <c r="H40" s="44"/>
    </row>
    <row r="41" spans="1:8">
      <c r="A41" s="44"/>
      <c r="B41" s="44"/>
      <c r="C41" s="44"/>
      <c r="D41" s="44"/>
      <c r="E41" s="44"/>
      <c r="F41" s="44"/>
      <c r="G41" s="44"/>
      <c r="H41" s="44"/>
    </row>
    <row r="42" spans="1:8">
      <c r="A42" s="44"/>
      <c r="B42" s="44"/>
      <c r="C42" s="44"/>
      <c r="D42" s="44"/>
      <c r="E42" s="44"/>
      <c r="F42" s="44"/>
      <c r="G42" s="44"/>
      <c r="H42" s="44"/>
    </row>
    <row r="43" spans="1:8">
      <c r="A43" s="44"/>
      <c r="B43" s="44"/>
      <c r="C43" s="44"/>
      <c r="D43" s="44"/>
      <c r="E43" s="44"/>
      <c r="F43" s="44"/>
      <c r="G43" s="44"/>
      <c r="H43" s="44"/>
    </row>
    <row r="44" spans="1:8">
      <c r="A44" s="44"/>
      <c r="B44" s="44"/>
      <c r="C44" s="44"/>
      <c r="D44" s="44"/>
      <c r="E44" s="44"/>
      <c r="F44" s="44"/>
      <c r="G44" s="44"/>
      <c r="H44" s="44"/>
    </row>
    <row r="45" spans="1:8">
      <c r="A45" s="44"/>
      <c r="B45" s="44"/>
      <c r="C45" s="44"/>
      <c r="D45" s="44"/>
      <c r="E45" s="44"/>
      <c r="F45" s="44"/>
      <c r="G45" s="44"/>
      <c r="H45" s="44"/>
    </row>
    <row r="47" spans="1:8" ht="53.25" customHeight="1"/>
    <row r="56" ht="294" customHeight="1"/>
  </sheetData>
  <mergeCells count="8">
    <mergeCell ref="A31:H45"/>
    <mergeCell ref="A1:H1"/>
    <mergeCell ref="A2:A3"/>
    <mergeCell ref="B2:B3"/>
    <mergeCell ref="C2:C3"/>
    <mergeCell ref="D2:D3"/>
    <mergeCell ref="E2:E3"/>
    <mergeCell ref="F2:F3"/>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Diamond</vt:lpstr>
      <vt:lpstr>Steel</vt:lpstr>
      <vt:lpstr>Rubber</vt:lpstr>
      <vt:lpstr>Isabgul</vt:lpstr>
      <vt:lpstr>Pepper</vt:lpstr>
      <vt:lpstr>Paddy Basmat 1121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AmarS1070</dc:creator>
  <cp:lastModifiedBy>PrashantF000107</cp:lastModifiedBy>
  <cp:lastPrinted>2019-11-21T12:53:11Z</cp:lastPrinted>
  <dcterms:created xsi:type="dcterms:W3CDTF">2018-09-27T12:35:32Z</dcterms:created>
  <dcterms:modified xsi:type="dcterms:W3CDTF">2020-01-06T04:16:45Z</dcterms:modified>
</cp:coreProperties>
</file>