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90" windowWidth="19875" windowHeight="6690" activeTab="1"/>
  </bookViews>
  <sheets>
    <sheet name="Steel " sheetId="1" r:id="rId1"/>
    <sheet name="Rubber" sheetId="2" r:id="rId2"/>
    <sheet name="Pepper" sheetId="3" r:id="rId3"/>
    <sheet name="Paddy " sheetId="4" r:id="rId4"/>
    <sheet name="Diamond " sheetId="5" r:id="rId5"/>
  </sheets>
  <calcPr calcId="125725"/>
</workbook>
</file>

<file path=xl/calcChain.xml><?xml version="1.0" encoding="utf-8"?>
<calcChain xmlns="http://schemas.openxmlformats.org/spreadsheetml/2006/main">
  <c r="F7" i="5"/>
  <c r="F13"/>
  <c r="L11" i="4"/>
  <c r="K11"/>
  <c r="J11"/>
  <c r="I11"/>
  <c r="H11"/>
  <c r="G11"/>
  <c r="F11"/>
  <c r="L15"/>
  <c r="K15"/>
  <c r="J15"/>
  <c r="I15"/>
  <c r="H15"/>
  <c r="G15"/>
  <c r="F15"/>
  <c r="L11" i="3"/>
  <c r="K11"/>
  <c r="J11"/>
  <c r="I11"/>
  <c r="H11"/>
  <c r="G11"/>
  <c r="F11"/>
  <c r="L15"/>
  <c r="K15"/>
  <c r="J15"/>
  <c r="I15"/>
  <c r="H15"/>
  <c r="G15"/>
  <c r="F15"/>
  <c r="K20" i="2"/>
  <c r="J20"/>
  <c r="I20"/>
  <c r="G20"/>
  <c r="F20"/>
  <c r="H18"/>
  <c r="H20" s="1"/>
  <c r="K33"/>
  <c r="J33"/>
  <c r="I33"/>
  <c r="G33"/>
  <c r="F33"/>
  <c r="H31"/>
  <c r="H33" s="1"/>
  <c r="L8" i="1" l="1"/>
  <c r="I12"/>
  <c r="H12"/>
  <c r="L12"/>
  <c r="K12"/>
  <c r="J12"/>
  <c r="G12"/>
  <c r="F12"/>
  <c r="L19"/>
  <c r="K19"/>
  <c r="J19"/>
  <c r="I19"/>
  <c r="H19"/>
  <c r="G19"/>
  <c r="F19"/>
  <c r="F19" i="5" l="1"/>
  <c r="L19" i="4"/>
  <c r="K19"/>
  <c r="J19"/>
  <c r="I19"/>
  <c r="H19"/>
  <c r="G19"/>
  <c r="F19"/>
  <c r="L19" i="3"/>
  <c r="K19"/>
  <c r="J19"/>
  <c r="I19"/>
  <c r="H19"/>
  <c r="G19"/>
  <c r="F19"/>
  <c r="H44" i="2"/>
  <c r="K46"/>
  <c r="J46"/>
  <c r="I46"/>
  <c r="H46"/>
  <c r="G46"/>
  <c r="F46"/>
  <c r="L26" i="1"/>
  <c r="K26"/>
  <c r="J26"/>
  <c r="H26"/>
  <c r="G26"/>
  <c r="F26"/>
  <c r="I26" l="1"/>
  <c r="F25" i="5"/>
  <c r="L23" i="4"/>
  <c r="K23"/>
  <c r="J23"/>
  <c r="I23"/>
  <c r="H23"/>
  <c r="G23"/>
  <c r="F23"/>
  <c r="L23" i="3"/>
  <c r="K23"/>
  <c r="J23"/>
  <c r="I23"/>
  <c r="H23"/>
  <c r="G23"/>
  <c r="F23"/>
  <c r="K59" i="2"/>
  <c r="J59"/>
  <c r="I59"/>
  <c r="H59"/>
  <c r="G59"/>
  <c r="F59"/>
  <c r="L33" i="1"/>
  <c r="K33"/>
  <c r="J33"/>
  <c r="H33"/>
  <c r="G33"/>
  <c r="F33"/>
  <c r="I31"/>
  <c r="I33" s="1"/>
  <c r="F30" i="5" l="1"/>
  <c r="L27" i="4"/>
  <c r="K27"/>
  <c r="J27"/>
  <c r="I27"/>
  <c r="H27"/>
  <c r="G27"/>
  <c r="F27"/>
  <c r="L27" i="3"/>
  <c r="K27"/>
  <c r="J27"/>
  <c r="I27"/>
  <c r="H27"/>
  <c r="G27"/>
  <c r="F27"/>
  <c r="K71" i="2"/>
  <c r="J71"/>
  <c r="I71"/>
  <c r="H71"/>
  <c r="G71"/>
  <c r="F71"/>
  <c r="L41" i="1" l="1"/>
  <c r="K41"/>
  <c r="J41"/>
  <c r="H41"/>
  <c r="G41"/>
  <c r="F41"/>
  <c r="I38"/>
  <c r="I41" s="1"/>
  <c r="F35" i="5" l="1"/>
  <c r="L31" i="4"/>
  <c r="K31"/>
  <c r="J31"/>
  <c r="I31"/>
  <c r="H31"/>
  <c r="G31"/>
  <c r="F31"/>
  <c r="L31" i="3"/>
  <c r="K31"/>
  <c r="J31"/>
  <c r="I31"/>
  <c r="H31"/>
  <c r="G31"/>
  <c r="F31"/>
  <c r="K83" i="2"/>
  <c r="J83"/>
  <c r="I83"/>
  <c r="H83"/>
  <c r="G83"/>
  <c r="F83"/>
  <c r="L49" i="1"/>
  <c r="K49"/>
  <c r="J49"/>
  <c r="H49"/>
  <c r="G49"/>
  <c r="F49"/>
  <c r="I46"/>
  <c r="I49" s="1"/>
  <c r="F40" i="5"/>
  <c r="F45"/>
  <c r="L35" i="4"/>
  <c r="K35"/>
  <c r="J35"/>
  <c r="I35"/>
  <c r="H35"/>
  <c r="G35"/>
  <c r="F35"/>
  <c r="L39"/>
  <c r="K39"/>
  <c r="J39"/>
  <c r="I39"/>
  <c r="H39"/>
  <c r="G39"/>
  <c r="F39"/>
  <c r="L35" i="3"/>
  <c r="K35"/>
  <c r="J35"/>
  <c r="I35"/>
  <c r="H35"/>
  <c r="G35"/>
  <c r="F35"/>
  <c r="L39"/>
  <c r="K39"/>
  <c r="J39"/>
  <c r="I39"/>
  <c r="H39"/>
  <c r="G39"/>
  <c r="F39"/>
  <c r="K95" i="2"/>
  <c r="J95"/>
  <c r="I95"/>
  <c r="H95"/>
  <c r="G95"/>
  <c r="F95"/>
  <c r="K107"/>
  <c r="J107"/>
  <c r="I107"/>
  <c r="H107"/>
  <c r="G107"/>
  <c r="F107"/>
  <c r="L56" i="1"/>
  <c r="K56"/>
  <c r="J56"/>
  <c r="H56"/>
  <c r="G56"/>
  <c r="F56"/>
  <c r="I54"/>
  <c r="I56" s="1"/>
  <c r="L63"/>
  <c r="K63"/>
  <c r="J63"/>
  <c r="H63"/>
  <c r="G63"/>
  <c r="F63"/>
  <c r="I61"/>
  <c r="I63" s="1"/>
  <c r="F50" i="5" l="1"/>
  <c r="L43" i="4"/>
  <c r="K43"/>
  <c r="J43"/>
  <c r="I43"/>
  <c r="H43"/>
  <c r="G43"/>
  <c r="F43"/>
  <c r="L43" i="3"/>
  <c r="K43"/>
  <c r="J43"/>
  <c r="I43"/>
  <c r="H43"/>
  <c r="G43"/>
  <c r="F43"/>
  <c r="K119" i="2"/>
  <c r="J119"/>
  <c r="I119"/>
  <c r="H119"/>
  <c r="G119"/>
  <c r="F119"/>
  <c r="L70" i="1"/>
  <c r="K70"/>
  <c r="J70"/>
  <c r="H70"/>
  <c r="G70"/>
  <c r="F70"/>
  <c r="I68"/>
  <c r="I70" s="1"/>
  <c r="F55" i="5" l="1"/>
  <c r="L47" i="4"/>
  <c r="K47"/>
  <c r="J47"/>
  <c r="I47"/>
  <c r="H47"/>
  <c r="G47"/>
  <c r="F47"/>
  <c r="L47" i="3"/>
  <c r="K47"/>
  <c r="J47"/>
  <c r="I47"/>
  <c r="H47"/>
  <c r="G47"/>
  <c r="F47"/>
  <c r="F131" i="2"/>
  <c r="G131"/>
  <c r="H131"/>
  <c r="I131"/>
  <c r="J131"/>
  <c r="K131"/>
  <c r="F143"/>
  <c r="G143"/>
  <c r="H143"/>
  <c r="I143"/>
  <c r="J143"/>
  <c r="K143"/>
  <c r="F159"/>
  <c r="G159"/>
  <c r="H159"/>
  <c r="I159"/>
  <c r="J159"/>
  <c r="K159"/>
  <c r="F175"/>
  <c r="G175"/>
  <c r="H175"/>
  <c r="I175"/>
  <c r="J175"/>
  <c r="K175"/>
  <c r="F191"/>
  <c r="G191"/>
  <c r="H191"/>
  <c r="I191"/>
  <c r="J191"/>
  <c r="K191"/>
  <c r="F207"/>
  <c r="G207"/>
  <c r="H207"/>
  <c r="I207"/>
  <c r="J207"/>
  <c r="K207"/>
  <c r="F223"/>
  <c r="G223"/>
  <c r="H223"/>
  <c r="I223"/>
  <c r="J223"/>
  <c r="K223"/>
  <c r="I226"/>
  <c r="H227"/>
  <c r="I227" s="1"/>
  <c r="L227"/>
  <c r="I230"/>
  <c r="G233"/>
  <c r="H233"/>
  <c r="L233"/>
  <c r="G236"/>
  <c r="I236" s="1"/>
  <c r="F239"/>
  <c r="H239"/>
  <c r="J239"/>
  <c r="K239"/>
  <c r="I242"/>
  <c r="H243"/>
  <c r="I243" s="1"/>
  <c r="L243"/>
  <c r="I246"/>
  <c r="G249"/>
  <c r="H249"/>
  <c r="L249"/>
  <c r="G252"/>
  <c r="I252" s="1"/>
  <c r="F255"/>
  <c r="J255"/>
  <c r="K255"/>
  <c r="I258"/>
  <c r="H259"/>
  <c r="I259" s="1"/>
  <c r="L259"/>
  <c r="I262"/>
  <c r="G265"/>
  <c r="H265"/>
  <c r="L265"/>
  <c r="G268"/>
  <c r="I268" s="1"/>
  <c r="F271"/>
  <c r="J271"/>
  <c r="K271"/>
  <c r="I274"/>
  <c r="H275"/>
  <c r="I275" s="1"/>
  <c r="L275"/>
  <c r="I278"/>
  <c r="G281"/>
  <c r="H281"/>
  <c r="H287" s="1"/>
  <c r="L281"/>
  <c r="G284"/>
  <c r="F287"/>
  <c r="J287"/>
  <c r="K287"/>
  <c r="I290"/>
  <c r="I291"/>
  <c r="I294"/>
  <c r="G297"/>
  <c r="H297"/>
  <c r="L297"/>
  <c r="G300"/>
  <c r="I300" s="1"/>
  <c r="F303"/>
  <c r="J303"/>
  <c r="K303"/>
  <c r="I306"/>
  <c r="I307"/>
  <c r="I310"/>
  <c r="H313"/>
  <c r="H319" s="1"/>
  <c r="L313"/>
  <c r="I316"/>
  <c r="F319"/>
  <c r="G319"/>
  <c r="J319"/>
  <c r="K319"/>
  <c r="I322"/>
  <c r="I323"/>
  <c r="I326"/>
  <c r="I332"/>
  <c r="F335"/>
  <c r="G335"/>
  <c r="H335"/>
  <c r="J335"/>
  <c r="K335"/>
  <c r="G303" l="1"/>
  <c r="G287"/>
  <c r="G255"/>
  <c r="I265"/>
  <c r="I297"/>
  <c r="I303" s="1"/>
  <c r="H303"/>
  <c r="G271"/>
  <c r="I284"/>
  <c r="H271"/>
  <c r="I249"/>
  <c r="I255" s="1"/>
  <c r="G239"/>
  <c r="I335"/>
  <c r="I319"/>
  <c r="H255"/>
  <c r="I271"/>
  <c r="I281"/>
  <c r="I233"/>
  <c r="I239" s="1"/>
  <c r="I287" l="1"/>
  <c r="L77" i="1"/>
  <c r="K77"/>
  <c r="J77"/>
  <c r="H77"/>
  <c r="G77"/>
  <c r="F77"/>
  <c r="I75"/>
  <c r="I77" s="1"/>
  <c r="F60" i="5"/>
  <c r="L51" i="4"/>
  <c r="K51"/>
  <c r="J51"/>
  <c r="I51"/>
  <c r="H51"/>
  <c r="G51"/>
  <c r="F51"/>
  <c r="L51" i="3"/>
  <c r="K51"/>
  <c r="J51"/>
  <c r="I51"/>
  <c r="H51"/>
  <c r="G51"/>
  <c r="F51"/>
  <c r="L84" i="1" l="1"/>
  <c r="K84"/>
  <c r="J84"/>
  <c r="H84"/>
  <c r="G84"/>
  <c r="F84"/>
  <c r="I82"/>
  <c r="I84" s="1"/>
  <c r="F70" i="5" l="1"/>
  <c r="F65"/>
  <c r="L59" i="4"/>
  <c r="K59"/>
  <c r="J59"/>
  <c r="I59"/>
  <c r="H59"/>
  <c r="G59"/>
  <c r="F59"/>
  <c r="L55"/>
  <c r="K55"/>
  <c r="J55"/>
  <c r="I55"/>
  <c r="H55"/>
  <c r="G55"/>
  <c r="F55"/>
  <c r="L59" i="3"/>
  <c r="K59"/>
  <c r="J59"/>
  <c r="I59"/>
  <c r="H59"/>
  <c r="G59"/>
  <c r="F59"/>
  <c r="L55"/>
  <c r="K55"/>
  <c r="J55"/>
  <c r="I55"/>
  <c r="H55"/>
  <c r="G55"/>
  <c r="F55"/>
  <c r="I89" i="1"/>
  <c r="I91" s="1"/>
  <c r="L91"/>
  <c r="K91"/>
  <c r="J91"/>
  <c r="H91"/>
  <c r="G91"/>
  <c r="F91"/>
  <c r="L98" l="1"/>
  <c r="K98"/>
  <c r="J98"/>
  <c r="I98"/>
  <c r="H98"/>
  <c r="G98"/>
  <c r="F98"/>
  <c r="L105"/>
  <c r="K105"/>
  <c r="J105"/>
  <c r="I105"/>
  <c r="G105"/>
  <c r="F105"/>
  <c r="H105"/>
  <c r="I110"/>
  <c r="F75" i="5"/>
  <c r="L63" i="4"/>
  <c r="K63"/>
  <c r="J63"/>
  <c r="I63"/>
  <c r="H63"/>
  <c r="G63"/>
  <c r="F63"/>
  <c r="L63" i="3"/>
  <c r="K63"/>
  <c r="J63"/>
  <c r="I63"/>
  <c r="H63"/>
  <c r="G63"/>
  <c r="F63"/>
  <c r="F80" i="5"/>
  <c r="L67" i="4"/>
  <c r="K67"/>
  <c r="J67"/>
  <c r="I67"/>
  <c r="H67"/>
  <c r="G67"/>
  <c r="F67"/>
  <c r="L67" i="3"/>
  <c r="K67"/>
  <c r="J67"/>
  <c r="I67"/>
  <c r="H67"/>
  <c r="G67"/>
  <c r="F67"/>
  <c r="F86" i="5" l="1"/>
  <c r="L71" i="4"/>
  <c r="K71"/>
  <c r="J71"/>
  <c r="I71"/>
  <c r="H71"/>
  <c r="G71"/>
  <c r="F71"/>
  <c r="L71" i="3"/>
  <c r="K71"/>
  <c r="J71"/>
  <c r="I71"/>
  <c r="H71"/>
  <c r="G71"/>
  <c r="F71"/>
  <c r="F91" i="5" l="1"/>
  <c r="L75" i="4"/>
  <c r="K75"/>
  <c r="J75"/>
  <c r="I75"/>
  <c r="H75"/>
  <c r="G75"/>
  <c r="F75"/>
  <c r="L75" i="3"/>
  <c r="K75"/>
  <c r="J75"/>
  <c r="I75"/>
  <c r="H75"/>
  <c r="G75"/>
  <c r="F75"/>
  <c r="F96" i="5" l="1"/>
  <c r="L79" i="4"/>
  <c r="K79"/>
  <c r="J79"/>
  <c r="I79"/>
  <c r="H79"/>
  <c r="G79"/>
  <c r="F79"/>
  <c r="L79" i="3"/>
  <c r="K79"/>
  <c r="J79"/>
  <c r="I79"/>
  <c r="H79"/>
  <c r="G79"/>
  <c r="F79"/>
  <c r="F101" i="5" l="1"/>
  <c r="L83" i="4"/>
  <c r="K83"/>
  <c r="J83"/>
  <c r="I83"/>
  <c r="H83"/>
  <c r="G83"/>
  <c r="F83"/>
  <c r="L83" i="3"/>
  <c r="K83"/>
  <c r="J83"/>
  <c r="I83"/>
  <c r="H83"/>
  <c r="G83"/>
  <c r="F83"/>
  <c r="L87"/>
  <c r="K87"/>
  <c r="J87"/>
  <c r="I87"/>
  <c r="H87"/>
  <c r="G87"/>
  <c r="F87"/>
  <c r="F106" i="5" l="1"/>
  <c r="L91" i="4"/>
  <c r="K91"/>
  <c r="J91"/>
  <c r="I91"/>
  <c r="H91"/>
  <c r="G91"/>
  <c r="F91"/>
  <c r="L87" l="1"/>
  <c r="K87"/>
  <c r="J87"/>
  <c r="I87"/>
  <c r="H87"/>
  <c r="G87"/>
  <c r="F87"/>
  <c r="L90" i="3"/>
  <c r="K90"/>
  <c r="J90"/>
  <c r="I90"/>
  <c r="H90"/>
  <c r="G90"/>
  <c r="F90"/>
  <c r="L95" i="4"/>
  <c r="K95"/>
  <c r="J95"/>
  <c r="I95"/>
  <c r="H95"/>
  <c r="G95"/>
  <c r="F95"/>
  <c r="L99"/>
  <c r="K99"/>
  <c r="J99"/>
  <c r="I99"/>
  <c r="H99"/>
  <c r="G99"/>
  <c r="F99"/>
  <c r="L94" i="3"/>
  <c r="K94"/>
  <c r="J94"/>
  <c r="I94"/>
  <c r="H94"/>
  <c r="G94"/>
  <c r="F94"/>
  <c r="L98"/>
  <c r="K98"/>
  <c r="J98"/>
  <c r="I98"/>
  <c r="H98"/>
  <c r="G98"/>
  <c r="F98"/>
</calcChain>
</file>

<file path=xl/sharedStrings.xml><?xml version="1.0" encoding="utf-8"?>
<sst xmlns="http://schemas.openxmlformats.org/spreadsheetml/2006/main" count="2812" uniqueCount="70">
  <si>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</si>
  <si>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</si>
  <si>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</si>
  <si>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</si>
  <si>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</si>
  <si>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r>
      <rPr>
        <b/>
        <sz val="11"/>
        <color rgb="FFFFFFFF"/>
        <rFont val="Cambria"/>
        <family val="1"/>
        <scheme val="major"/>
      </rPr>
      <t>Accredited Capacity of Warehouse
(In MT)</t>
    </r>
  </si>
  <si>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</si>
  <si>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</si>
  <si>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</si>
  <si>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</si>
  <si>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</si>
  <si>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</si>
  <si>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</si>
  <si>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Uttar Pradesh </t>
  </si>
  <si>
    <t xml:space="preserve">Ghaziabad </t>
  </si>
  <si>
    <t>Sohan Lal Commodity Management Private Limited Khasra No.358-359, Village Morta, Jalalbad Pragna, Ghaziabad,UP201001</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</si>
  <si>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</si>
  <si>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</si>
  <si>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</si>
  <si>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</si>
  <si>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</si>
  <si>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</si>
  <si>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</si>
  <si>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</si>
  <si>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</si>
  <si>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</si>
  <si>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April'20</t>
  </si>
  <si>
    <t>Kakkanad</t>
  </si>
  <si>
    <t>KINFRA, EPIP, Kakkanad, Kochi-682030 Phone: 0484-2427921</t>
  </si>
  <si>
    <t>Kadavanthra/Ernakulam (Basis Center)</t>
  </si>
  <si>
    <t>Central Warehouse, Gandhi Nagar,Central Warehouse Gandhi Nagar, Kadav Anthra Ernakulam, Kochi-, , Distt Ernakulam</t>
  </si>
  <si>
    <t>FEB'20</t>
  </si>
  <si>
    <t>March'20</t>
  </si>
  <si>
    <t>Kanjikode      </t>
  </si>
  <si>
    <t>Kinfra wise park, Kanjikode, Palakkad- 678621 Phone: 0491-2569239</t>
  </si>
  <si>
    <t>Trichur</t>
  </si>
  <si>
    <t>Kuriachira - Trichur - 680 006 Phone: 0487-2251985</t>
  </si>
  <si>
    <r>
      <rPr>
        <b/>
        <sz val="11"/>
        <color rgb="FFFFFFFF"/>
        <rFont val="Cambria"/>
        <family val="1"/>
        <scheme val="major"/>
      </rPr>
      <t>AGRI COMMODITIES</t>
    </r>
  </si>
  <si>
    <t>PEPPER</t>
  </si>
  <si>
    <t xml:space="preserve">Kerala </t>
  </si>
  <si>
    <t>Ernakulam</t>
  </si>
  <si>
    <t>-</t>
  </si>
  <si>
    <t>PB 1121</t>
  </si>
  <si>
    <t>Haryana</t>
  </si>
  <si>
    <t xml:space="preserve">Karnal </t>
  </si>
  <si>
    <t>Sohan Lal Commodity Management Pvt. Ltd.,Godown No.1(Chamber-3) and Godown No.2 (Chamber-3) Opposite New District Jail, Near Police Line, Kaithal Road, Teh &amp; Dist.
Karnal, , Distt-Karnal</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</si>
  <si>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</si>
  <si>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</si>
  <si>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</si>
  <si>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</si>
  <si>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</si>
  <si>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</si>
  <si>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</si>
  <si>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</si>
  <si>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</si>
  <si>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</si>
  <si>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</si>
  <si>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</si>
  <si>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r>
      <rPr>
        <b/>
        <sz val="10"/>
        <color rgb="FFFFFFFF"/>
        <rFont val="Cambria"/>
        <family val="1"/>
        <scheme val="major"/>
      </rPr>
      <t>Commodity</t>
    </r>
  </si>
  <si>
    <r>
      <rPr>
        <b/>
        <sz val="10"/>
        <color rgb="FFFFFFFF"/>
        <rFont val="Cambria"/>
        <family val="1"/>
        <scheme val="major"/>
      </rPr>
      <t>State</t>
    </r>
  </si>
  <si>
    <r>
      <rPr>
        <b/>
        <sz val="10"/>
        <color rgb="FFFFFFFF"/>
        <rFont val="Cambria"/>
        <family val="1"/>
        <scheme val="major"/>
      </rPr>
      <t>Accredited Capacity of Warehouse
(In MT)</t>
    </r>
  </si>
  <si>
    <r>
      <rPr>
        <b/>
        <sz val="10"/>
        <color rgb="FFFFFFFF"/>
        <rFont val="Cambria"/>
        <family val="1"/>
        <scheme val="major"/>
      </rPr>
      <t>Stocks Eligible for Exchange Delivery
(In MT)</t>
    </r>
  </si>
  <si>
    <t>AGRI COMMODITIES</t>
  </si>
  <si>
    <t xml:space="preserve">    Kanjikode      </t>
  </si>
  <si>
    <t>Accredited Capacity of Warehouse
(In MT)</t>
  </si>
  <si>
    <t xml:space="preserve">Kakkanad </t>
  </si>
  <si>
    <t>Kanjikode</t>
  </si>
  <si>
    <t>March,20</t>
  </si>
  <si>
    <t>Feb'20</t>
  </si>
  <si>
    <t>May'20</t>
  </si>
</sst>
</file>

<file path=xl/styles.xml><?xml version="1.0" encoding="utf-8"?>
<styleSheet xmlns="http://schemas.openxmlformats.org/spreadsheetml/2006/main">
  <fonts count="14">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b/>
      <sz val="10"/>
      <color theme="1"/>
      <name val="Cambria"/>
      <family val="1"/>
      <scheme val="major"/>
    </font>
    <font>
      <sz val="11"/>
      <color rgb="FF000000"/>
      <name val="Cambria"/>
      <family val="1"/>
      <scheme val="major"/>
    </font>
    <font>
      <b/>
      <sz val="11"/>
      <color theme="1"/>
      <name val="Calibri"/>
      <family val="2"/>
      <scheme val="minor"/>
    </font>
    <font>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97">
    <xf numFmtId="0" fontId="0" fillId="0" borderId="0" xfId="0"/>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6" fillId="0" borderId="11" xfId="0" applyFont="1" applyFill="1" applyBorder="1" applyAlignment="1">
      <alignment horizontal="center" vertical="center"/>
    </xf>
    <xf numFmtId="2" fontId="6" fillId="0" borderId="11" xfId="0" applyNumberFormat="1" applyFont="1" applyFill="1" applyBorder="1" applyAlignment="1">
      <alignment horizontal="center" vertical="center" shrinkToFit="1"/>
    </xf>
    <xf numFmtId="0" fontId="3" fillId="0" borderId="12" xfId="0" applyFont="1" applyFill="1" applyBorder="1" applyAlignment="1">
      <alignment horizontal="center" vertical="center" wrapText="1"/>
    </xf>
    <xf numFmtId="0" fontId="0" fillId="0" borderId="0" xfId="0" applyFill="1" applyBorder="1" applyAlignment="1">
      <alignment horizontal="left" vertical="top"/>
    </xf>
    <xf numFmtId="0" fontId="0" fillId="0" borderId="0" xfId="0" applyAlignment="1">
      <alignment wrapText="1"/>
    </xf>
    <xf numFmtId="0" fontId="3" fillId="3" borderId="14" xfId="0" applyFont="1" applyFill="1" applyBorder="1" applyAlignment="1">
      <alignment horizontal="center" vertical="center" wrapText="1"/>
    </xf>
    <xf numFmtId="0" fontId="9" fillId="0" borderId="0" xfId="0" applyFont="1" applyFill="1" applyBorder="1" applyAlignment="1">
      <alignment horizontal="left" vertical="top"/>
    </xf>
    <xf numFmtId="0" fontId="1"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2" fontId="4" fillId="0" borderId="11" xfId="0" applyNumberFormat="1" applyFont="1" applyFill="1" applyBorder="1" applyAlignment="1">
      <alignment horizontal="center" vertical="center" wrapText="1" shrinkToFit="1"/>
    </xf>
    <xf numFmtId="2"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0" xfId="0" applyFont="1" applyFill="1" applyBorder="1" applyAlignment="1">
      <alignment horizontal="left" vertical="top"/>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3" fillId="3" borderId="18"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0" fillId="0" borderId="0" xfId="0" applyBorder="1"/>
    <xf numFmtId="0" fontId="1"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2" fontId="4" fillId="0" borderId="14" xfId="0" applyNumberFormat="1" applyFont="1" applyFill="1" applyBorder="1" applyAlignment="1">
      <alignment horizontal="center" vertical="center" wrapText="1" shrinkToFit="1"/>
    </xf>
    <xf numFmtId="2" fontId="5" fillId="0" borderId="14"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0" fillId="3" borderId="0" xfId="0" applyFill="1" applyBorder="1"/>
    <xf numFmtId="0" fontId="2" fillId="2"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14" fontId="3" fillId="0" borderId="10" xfId="0" applyNumberFormat="1"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2" borderId="19"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2" fillId="0" borderId="0" xfId="0" applyFont="1" applyFill="1" applyBorder="1" applyAlignment="1">
      <alignment horizontal="center" vertical="top"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5" fillId="0" borderId="20"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3" borderId="26" xfId="0" applyFont="1" applyFill="1" applyBorder="1" applyAlignment="1">
      <alignment horizontal="center" vertical="top" wrapText="1"/>
    </xf>
    <xf numFmtId="0" fontId="1" fillId="3" borderId="27" xfId="0" applyFont="1" applyFill="1" applyBorder="1" applyAlignment="1">
      <alignment horizontal="center" vertical="top" wrapText="1"/>
    </xf>
    <xf numFmtId="0" fontId="1" fillId="3" borderId="28" xfId="0" applyFont="1" applyFill="1" applyBorder="1" applyAlignment="1">
      <alignment horizontal="center" vertical="top" wrapText="1"/>
    </xf>
    <xf numFmtId="0" fontId="0" fillId="3" borderId="0" xfId="0" applyFill="1"/>
    <xf numFmtId="14" fontId="11" fillId="0" borderId="1"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14" fontId="11" fillId="0" borderId="7" xfId="0" applyNumberFormat="1"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14" fontId="11" fillId="0" borderId="0"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0" xfId="0" applyFont="1" applyFill="1" applyBorder="1" applyAlignment="1">
      <alignment horizontal="left" vertical="top"/>
    </xf>
    <xf numFmtId="0" fontId="1"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0" xfId="0" applyAlignment="1">
      <alignment wrapText="1"/>
    </xf>
    <xf numFmtId="0" fontId="5" fillId="3" borderId="14" xfId="0" applyFont="1" applyFill="1" applyBorder="1" applyAlignment="1">
      <alignment horizontal="center" vertical="center" wrapText="1"/>
    </xf>
    <xf numFmtId="2" fontId="5" fillId="3" borderId="14" xfId="0" applyNumberFormat="1" applyFont="1" applyFill="1" applyBorder="1" applyAlignment="1">
      <alignment horizontal="center" vertical="center" wrapText="1"/>
    </xf>
    <xf numFmtId="0" fontId="9" fillId="0" borderId="0" xfId="0" applyFont="1" applyFill="1" applyBorder="1" applyAlignment="1">
      <alignment horizontal="left" vertical="top"/>
    </xf>
    <xf numFmtId="0" fontId="1"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3" fillId="3" borderId="10" xfId="0" applyNumberFormat="1"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0" fontId="6" fillId="3" borderId="11" xfId="0" applyFont="1" applyFill="1" applyBorder="1" applyAlignment="1">
      <alignment horizontal="center" vertical="center"/>
    </xf>
    <xf numFmtId="2" fontId="6" fillId="3" borderId="11" xfId="0" applyNumberFormat="1" applyFont="1" applyFill="1" applyBorder="1" applyAlignment="1">
      <alignment horizontal="center" vertical="center" shrinkToFit="1"/>
    </xf>
    <xf numFmtId="0" fontId="3" fillId="3" borderId="12" xfId="0" applyFont="1" applyFill="1" applyBorder="1" applyAlignment="1">
      <alignment horizontal="center" vertical="center" wrapText="1"/>
    </xf>
    <xf numFmtId="14" fontId="3" fillId="0" borderId="34" xfId="0" applyNumberFormat="1" applyFont="1" applyFill="1" applyBorder="1" applyAlignment="1">
      <alignment horizontal="center" vertical="center" wrapText="1"/>
    </xf>
    <xf numFmtId="14" fontId="3" fillId="0" borderId="35" xfId="0" applyNumberFormat="1" applyFont="1" applyFill="1" applyBorder="1" applyAlignment="1">
      <alignment horizontal="center" vertical="center" wrapText="1"/>
    </xf>
    <xf numFmtId="14" fontId="3" fillId="0" borderId="36" xfId="0" applyNumberFormat="1" applyFont="1" applyFill="1" applyBorder="1" applyAlignment="1">
      <alignment horizontal="center" vertical="center" wrapText="1"/>
    </xf>
    <xf numFmtId="0" fontId="6" fillId="0" borderId="14"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2" fontId="5" fillId="3" borderId="8" xfId="0" applyNumberFormat="1" applyFont="1" applyFill="1" applyBorder="1" applyAlignment="1">
      <alignment horizontal="center" vertical="center" wrapText="1"/>
    </xf>
    <xf numFmtId="0" fontId="2" fillId="3" borderId="13" xfId="0" applyFont="1" applyFill="1" applyBorder="1" applyAlignment="1">
      <alignment horizontal="center" vertical="top"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2" fontId="0" fillId="0" borderId="0" xfId="0" applyNumberFormat="1" applyFill="1" applyBorder="1" applyAlignment="1">
      <alignment horizontal="left" vertical="top"/>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2" fontId="6" fillId="0" borderId="14"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26" xfId="0" applyFont="1" applyFill="1" applyBorder="1" applyAlignment="1">
      <alignment horizontal="center" vertical="top" wrapText="1"/>
    </xf>
    <xf numFmtId="0" fontId="1" fillId="2" borderId="27" xfId="0" applyFont="1" applyFill="1" applyBorder="1" applyAlignment="1">
      <alignment horizontal="center" vertical="top" wrapText="1"/>
    </xf>
    <xf numFmtId="0" fontId="1" fillId="2" borderId="28" xfId="0" applyFont="1" applyFill="1" applyBorder="1" applyAlignment="1">
      <alignment horizontal="center" vertical="top" wrapText="1"/>
    </xf>
    <xf numFmtId="0" fontId="5" fillId="0" borderId="19" xfId="0" applyFont="1" applyFill="1" applyBorder="1" applyAlignment="1">
      <alignment horizontal="center" vertical="center" wrapText="1"/>
    </xf>
    <xf numFmtId="2" fontId="6" fillId="0" borderId="24" xfId="0" applyNumberFormat="1" applyFont="1" applyFill="1" applyBorder="1" applyAlignment="1">
      <alignment horizontal="center" vertical="center" shrinkToFit="1"/>
    </xf>
    <xf numFmtId="0" fontId="3" fillId="0" borderId="2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4" fillId="0" borderId="5" xfId="0" applyNumberFormat="1" applyFont="1" applyFill="1" applyBorder="1" applyAlignment="1">
      <alignment horizontal="center" vertical="center"/>
    </xf>
    <xf numFmtId="2" fontId="4" fillId="0" borderId="5" xfId="0" applyNumberFormat="1" applyFont="1" applyFill="1" applyBorder="1" applyAlignment="1">
      <alignment horizontal="center" vertical="center" shrinkToFi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4" fontId="3" fillId="0" borderId="32"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2" fontId="4" fillId="0" borderId="2"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14" fontId="3" fillId="0" borderId="1" xfId="0" applyNumberFormat="1" applyFont="1" applyFill="1" applyBorder="1" applyAlignment="1">
      <alignment horizontal="center" vertical="center" wrapText="1"/>
    </xf>
    <xf numFmtId="14" fontId="3" fillId="0" borderId="2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1" fontId="4" fillId="0" borderId="2"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2" fontId="4" fillId="0" borderId="15" xfId="0" applyNumberFormat="1" applyFont="1" applyFill="1" applyBorder="1" applyAlignment="1">
      <alignment horizontal="center" vertical="center" shrinkToFit="1"/>
    </xf>
    <xf numFmtId="14" fontId="3" fillId="0" borderId="26"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4" fontId="3" fillId="0" borderId="3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4" xfId="0" applyFont="1" applyFill="1" applyBorder="1" applyAlignment="1">
      <alignment horizontal="center" vertical="center" wrapText="1"/>
    </xf>
    <xf numFmtId="1" fontId="4" fillId="0" borderId="14" xfId="0" applyNumberFormat="1" applyFont="1" applyFill="1" applyBorder="1" applyAlignment="1">
      <alignment horizontal="center" vertical="center"/>
    </xf>
    <xf numFmtId="1" fontId="4" fillId="0" borderId="30" xfId="0" applyNumberFormat="1" applyFont="1" applyFill="1" applyBorder="1" applyAlignment="1">
      <alignment horizontal="center" vertical="center"/>
    </xf>
    <xf numFmtId="1" fontId="4" fillId="0" borderId="24" xfId="0" applyNumberFormat="1" applyFont="1" applyFill="1" applyBorder="1" applyAlignment="1">
      <alignment horizontal="center" vertical="center"/>
    </xf>
    <xf numFmtId="2" fontId="4" fillId="0" borderId="14" xfId="0" applyNumberFormat="1" applyFont="1" applyFill="1" applyBorder="1" applyAlignment="1">
      <alignment horizontal="center" vertical="center" shrinkToFit="1"/>
    </xf>
    <xf numFmtId="2" fontId="4" fillId="0" borderId="30" xfId="0" applyNumberFormat="1" applyFont="1" applyFill="1" applyBorder="1" applyAlignment="1">
      <alignment horizontal="center" vertical="center" shrinkToFit="1"/>
    </xf>
    <xf numFmtId="2" fontId="4" fillId="0" borderId="24" xfId="0" applyNumberFormat="1" applyFont="1" applyFill="1" applyBorder="1" applyAlignment="1">
      <alignment horizontal="center" vertical="center" shrinkToFit="1"/>
    </xf>
    <xf numFmtId="14" fontId="3" fillId="0" borderId="18" xfId="0" applyNumberFormat="1" applyFont="1" applyFill="1" applyBorder="1" applyAlignment="1">
      <alignment horizontal="center" vertical="center" wrapText="1"/>
    </xf>
    <xf numFmtId="14" fontId="3" fillId="0" borderId="29" xfId="0" applyNumberFormat="1"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0" fontId="0" fillId="0" borderId="0" xfId="0" applyFill="1" applyBorder="1" applyAlignment="1">
      <alignment horizontal="center" vertical="top"/>
    </xf>
    <xf numFmtId="0" fontId="4" fillId="0" borderId="14" xfId="0" applyFont="1" applyFill="1" applyBorder="1" applyAlignment="1">
      <alignment horizontal="center" vertical="center"/>
    </xf>
    <xf numFmtId="0" fontId="4" fillId="0" borderId="24" xfId="0" applyFont="1" applyFill="1" applyBorder="1" applyAlignment="1">
      <alignment horizontal="center" vertical="center"/>
    </xf>
    <xf numFmtId="14" fontId="3" fillId="0" borderId="4" xfId="0" applyNumberFormat="1" applyFont="1" applyFill="1" applyBorder="1" applyAlignment="1">
      <alignment horizontal="center" vertical="center" wrapText="1"/>
    </xf>
    <xf numFmtId="0" fontId="4" fillId="0" borderId="30" xfId="0" applyFont="1" applyFill="1" applyBorder="1" applyAlignment="1">
      <alignment horizontal="center" vertical="center"/>
    </xf>
    <xf numFmtId="2" fontId="4" fillId="0" borderId="16" xfId="0" applyNumberFormat="1" applyFont="1" applyFill="1" applyBorder="1" applyAlignment="1">
      <alignment horizontal="center" vertical="center" shrinkToFit="1"/>
    </xf>
    <xf numFmtId="0" fontId="12" fillId="0" borderId="0" xfId="0" applyFont="1" applyAlignment="1">
      <alignment horizontal="left" vertical="center" wrapText="1"/>
    </xf>
    <xf numFmtId="0" fontId="4" fillId="0" borderId="5" xfId="0" applyFont="1" applyFill="1" applyBorder="1" applyAlignment="1">
      <alignment horizontal="center" vertical="center"/>
    </xf>
    <xf numFmtId="0" fontId="8" fillId="2" borderId="0" xfId="0" applyFont="1" applyFill="1" applyBorder="1" applyAlignment="1">
      <alignment horizontal="center" vertical="top" wrapText="1"/>
    </xf>
    <xf numFmtId="0" fontId="0" fillId="0" borderId="13" xfId="0" applyFill="1" applyBorder="1" applyAlignment="1">
      <alignment horizontal="center" vertical="top"/>
    </xf>
    <xf numFmtId="1" fontId="4" fillId="0" borderId="16"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2" fontId="5" fillId="3" borderId="30"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14" fontId="3" fillId="3" borderId="22" xfId="0" applyNumberFormat="1" applyFont="1" applyFill="1" applyBorder="1" applyAlignment="1">
      <alignment horizontal="center" vertical="center" wrapText="1"/>
    </xf>
    <xf numFmtId="14" fontId="3" fillId="3" borderId="23"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14" fontId="3" fillId="3" borderId="32" xfId="0" applyNumberFormat="1"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5" xfId="0" applyFont="1" applyFill="1" applyBorder="1" applyAlignment="1">
      <alignment horizontal="center" wrapText="1"/>
    </xf>
    <xf numFmtId="0" fontId="3" fillId="3" borderId="30" xfId="0" applyFont="1" applyFill="1" applyBorder="1" applyAlignment="1">
      <alignment horizontal="center" wrapText="1"/>
    </xf>
    <xf numFmtId="0" fontId="3" fillId="3" borderId="16" xfId="0" applyFont="1" applyFill="1" applyBorder="1" applyAlignment="1">
      <alignment horizont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3" borderId="13" xfId="0" applyFont="1" applyFill="1" applyBorder="1" applyAlignment="1">
      <alignment horizontal="center" vertical="top" wrapText="1"/>
    </xf>
    <xf numFmtId="0" fontId="1" fillId="2" borderId="0" xfId="0" applyFont="1" applyFill="1" applyBorder="1" applyAlignment="1">
      <alignment horizontal="center" vertical="top" wrapText="1"/>
    </xf>
    <xf numFmtId="0" fontId="2" fillId="3" borderId="27" xfId="0" applyFont="1" applyFill="1" applyBorder="1" applyAlignment="1">
      <alignment horizontal="center" vertical="top" wrapText="1"/>
    </xf>
    <xf numFmtId="0" fontId="9" fillId="0" borderId="17" xfId="0" applyFont="1" applyFill="1" applyBorder="1" applyAlignment="1">
      <alignment horizontal="center" vertical="top"/>
    </xf>
    <xf numFmtId="0" fontId="9" fillId="0" borderId="0" xfId="0" applyFont="1" applyFill="1" applyBorder="1" applyAlignment="1">
      <alignment horizontal="center" vertical="top"/>
    </xf>
    <xf numFmtId="0" fontId="2" fillId="2" borderId="13" xfId="0" applyFont="1" applyFill="1" applyBorder="1" applyAlignment="1">
      <alignment horizontal="center" vertical="top" wrapText="1"/>
    </xf>
    <xf numFmtId="0" fontId="2" fillId="2" borderId="0" xfId="0" applyFont="1" applyFill="1" applyBorder="1" applyAlignment="1">
      <alignment horizontal="center" vertical="top"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 fillId="2" borderId="26" xfId="0" applyFont="1" applyFill="1" applyBorder="1" applyAlignment="1">
      <alignment horizontal="center" vertical="top" wrapText="1"/>
    </xf>
    <xf numFmtId="0" fontId="1" fillId="2" borderId="27" xfId="0" applyFont="1" applyFill="1" applyBorder="1" applyAlignment="1">
      <alignment horizontal="center" vertical="top" wrapText="1"/>
    </xf>
    <xf numFmtId="0" fontId="1" fillId="2" borderId="28"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38094</xdr:rowOff>
    </xdr:from>
    <xdr:to>
      <xdr:col>2</xdr:col>
      <xdr:colOff>43815</xdr:colOff>
      <xdr:row>3</xdr:row>
      <xdr:rowOff>142875</xdr:rowOff>
    </xdr:to>
    <xdr:pic>
      <xdr:nvPicPr>
        <xdr:cNvPr id="2" name="Picture 1"/>
        <xdr:cNvPicPr preferRelativeResize="0"/>
      </xdr:nvPicPr>
      <xdr:blipFill>
        <a:blip xmlns:r="http://schemas.openxmlformats.org/officeDocument/2006/relationships" r:embed="rId1" cstate="print"/>
        <a:stretch>
          <a:fillRect/>
        </a:stretch>
      </xdr:blipFill>
      <xdr:spPr>
        <a:xfrm>
          <a:off x="0" y="3809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3</xdr:row>
      <xdr:rowOff>123825</xdr:rowOff>
    </xdr:to>
    <xdr:pic>
      <xdr:nvPicPr>
        <xdr:cNvPr id="3" name="Picture 2"/>
        <xdr:cNvPicPr/>
      </xdr:nvPicPr>
      <xdr:blipFill>
        <a:blip xmlns:r="http://schemas.openxmlformats.org/officeDocument/2006/relationships" r:embed="rId1" cstate="print"/>
        <a:stretch>
          <a:fillRect/>
        </a:stretch>
      </xdr:blipFill>
      <xdr:spPr>
        <a:xfrm>
          <a:off x="0" y="0"/>
          <a:ext cx="169545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83"/>
  <sheetViews>
    <sheetView workbookViewId="0">
      <selection activeCell="H10" sqref="H10:H11"/>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11" customFormat="1" ht="12.75" customHeight="1"/>
    <row r="5" spans="1:13" s="11" customFormat="1" ht="12.75" customHeight="1">
      <c r="A5" s="349" t="s">
        <v>21</v>
      </c>
      <c r="B5" s="349"/>
      <c r="C5" s="349"/>
      <c r="D5" s="349"/>
      <c r="E5" s="349"/>
      <c r="F5" s="349"/>
      <c r="G5" s="349"/>
      <c r="H5" s="349"/>
      <c r="I5" s="349"/>
      <c r="J5" s="349"/>
      <c r="K5" s="349"/>
      <c r="L5" s="349"/>
      <c r="M5" s="349"/>
    </row>
    <row r="6" spans="1:13" s="84" customFormat="1" ht="12.75" customHeight="1" thickBot="1">
      <c r="A6" s="83"/>
      <c r="B6" s="83"/>
      <c r="C6" s="83"/>
      <c r="D6" s="83"/>
      <c r="E6" s="83"/>
      <c r="F6" s="83"/>
      <c r="G6" s="83"/>
      <c r="H6" s="83"/>
      <c r="I6" s="83"/>
      <c r="J6" s="83"/>
      <c r="K6" s="83"/>
      <c r="L6" s="83"/>
      <c r="M6" s="83"/>
    </row>
    <row r="7" spans="1:13" s="11" customFormat="1" ht="100.5" thickBot="1">
      <c r="A7" s="147" t="s">
        <v>0</v>
      </c>
      <c r="B7" s="148" t="s">
        <v>1</v>
      </c>
      <c r="C7" s="148" t="s">
        <v>2</v>
      </c>
      <c r="D7" s="281" t="s">
        <v>3</v>
      </c>
      <c r="E7" s="281" t="s">
        <v>4</v>
      </c>
      <c r="F7" s="281" t="s">
        <v>64</v>
      </c>
      <c r="G7" s="281" t="s">
        <v>6</v>
      </c>
      <c r="H7" s="281" t="s">
        <v>10</v>
      </c>
      <c r="I7" s="281" t="s">
        <v>11</v>
      </c>
      <c r="J7" s="281" t="s">
        <v>8</v>
      </c>
      <c r="K7" s="281" t="s">
        <v>9</v>
      </c>
      <c r="L7" s="150" t="s">
        <v>7</v>
      </c>
      <c r="M7" s="282" t="s">
        <v>20</v>
      </c>
    </row>
    <row r="8" spans="1:13" s="11" customFormat="1" ht="12.75" customHeight="1">
      <c r="A8" s="304">
        <v>43890</v>
      </c>
      <c r="B8" s="306" t="s">
        <v>12</v>
      </c>
      <c r="C8" s="306" t="s">
        <v>13</v>
      </c>
      <c r="D8" s="306" t="s">
        <v>14</v>
      </c>
      <c r="E8" s="308" t="s">
        <v>15</v>
      </c>
      <c r="F8" s="310">
        <v>3500</v>
      </c>
      <c r="G8" s="335">
        <v>3500</v>
      </c>
      <c r="H8" s="335">
        <v>834.03</v>
      </c>
      <c r="I8" s="335">
        <v>2665.9700000000003</v>
      </c>
      <c r="J8" s="312">
        <v>0</v>
      </c>
      <c r="K8" s="312">
        <v>0</v>
      </c>
      <c r="L8" s="335">
        <f>462.12-29.84</f>
        <v>432.28000000000003</v>
      </c>
      <c r="M8" s="289" t="s">
        <v>32</v>
      </c>
    </row>
    <row r="9" spans="1:13" s="11" customFormat="1" ht="15.75" thickBot="1">
      <c r="A9" s="305"/>
      <c r="B9" s="307"/>
      <c r="C9" s="307"/>
      <c r="D9" s="307"/>
      <c r="E9" s="309"/>
      <c r="F9" s="311"/>
      <c r="G9" s="337"/>
      <c r="H9" s="337"/>
      <c r="I9" s="337"/>
      <c r="J9" s="313"/>
      <c r="K9" s="313"/>
      <c r="L9" s="337"/>
      <c r="M9" s="125" t="s">
        <v>26</v>
      </c>
    </row>
    <row r="10" spans="1:13" s="11" customFormat="1" ht="12.75" customHeight="1">
      <c r="A10" s="314">
        <v>43890</v>
      </c>
      <c r="B10" s="316" t="s">
        <v>12</v>
      </c>
      <c r="C10" s="316" t="s">
        <v>16</v>
      </c>
      <c r="D10" s="316" t="s">
        <v>17</v>
      </c>
      <c r="E10" s="318" t="s">
        <v>18</v>
      </c>
      <c r="F10" s="320">
        <v>4000</v>
      </c>
      <c r="G10" s="335">
        <v>4000</v>
      </c>
      <c r="H10" s="335">
        <v>1366.89</v>
      </c>
      <c r="I10" s="335">
        <v>2633.1099999999997</v>
      </c>
      <c r="J10" s="335">
        <v>0</v>
      </c>
      <c r="K10" s="335">
        <v>40.155000000000001</v>
      </c>
      <c r="L10" s="335">
        <v>1326.7349999999999</v>
      </c>
      <c r="M10" s="289" t="s">
        <v>32</v>
      </c>
    </row>
    <row r="11" spans="1:13" s="11" customFormat="1" ht="12.75" customHeight="1" thickBot="1">
      <c r="A11" s="315"/>
      <c r="B11" s="317"/>
      <c r="C11" s="317"/>
      <c r="D11" s="317"/>
      <c r="E11" s="319"/>
      <c r="F11" s="321"/>
      <c r="G11" s="337"/>
      <c r="H11" s="337"/>
      <c r="I11" s="337"/>
      <c r="J11" s="337"/>
      <c r="K11" s="337"/>
      <c r="L11" s="337"/>
      <c r="M11" s="37" t="s">
        <v>26</v>
      </c>
    </row>
    <row r="12" spans="1:13" s="11" customFormat="1" ht="12.75" customHeight="1" thickBot="1">
      <c r="A12" s="302" t="s">
        <v>19</v>
      </c>
      <c r="B12" s="303"/>
      <c r="C12" s="303"/>
      <c r="D12" s="303"/>
      <c r="E12" s="303"/>
      <c r="F12" s="9">
        <f t="shared" ref="F12:L12" si="0">F8+F10</f>
        <v>7500</v>
      </c>
      <c r="G12" s="9">
        <f t="shared" si="0"/>
        <v>7500</v>
      </c>
      <c r="H12" s="9">
        <f t="shared" si="0"/>
        <v>2200.92</v>
      </c>
      <c r="I12" s="9">
        <f t="shared" si="0"/>
        <v>5299.08</v>
      </c>
      <c r="J12" s="9">
        <f t="shared" si="0"/>
        <v>0</v>
      </c>
      <c r="K12" s="9">
        <f t="shared" si="0"/>
        <v>40.155000000000001</v>
      </c>
      <c r="L12" s="9">
        <f t="shared" si="0"/>
        <v>1759.0149999999999</v>
      </c>
      <c r="M12" s="10"/>
    </row>
    <row r="13" spans="1:13" s="84" customFormat="1" ht="12.75" customHeight="1" thickBot="1">
      <c r="A13" s="83"/>
      <c r="B13" s="83"/>
      <c r="C13" s="83"/>
      <c r="D13" s="83"/>
      <c r="E13" s="83"/>
      <c r="F13" s="83"/>
      <c r="G13" s="83"/>
      <c r="H13" s="83"/>
      <c r="I13" s="83"/>
      <c r="J13" s="83"/>
      <c r="K13" s="83"/>
      <c r="L13" s="83"/>
      <c r="M13" s="83"/>
    </row>
    <row r="14" spans="1:13" s="11" customFormat="1" ht="100.5" thickBot="1">
      <c r="A14" s="147" t="s">
        <v>0</v>
      </c>
      <c r="B14" s="148" t="s">
        <v>1</v>
      </c>
      <c r="C14" s="148" t="s">
        <v>2</v>
      </c>
      <c r="D14" s="281" t="s">
        <v>3</v>
      </c>
      <c r="E14" s="281" t="s">
        <v>4</v>
      </c>
      <c r="F14" s="281" t="s">
        <v>64</v>
      </c>
      <c r="G14" s="281" t="s">
        <v>6</v>
      </c>
      <c r="H14" s="281" t="s">
        <v>10</v>
      </c>
      <c r="I14" s="281" t="s">
        <v>11</v>
      </c>
      <c r="J14" s="281" t="s">
        <v>8</v>
      </c>
      <c r="K14" s="281" t="s">
        <v>9</v>
      </c>
      <c r="L14" s="150" t="s">
        <v>7</v>
      </c>
      <c r="M14" s="282" t="s">
        <v>20</v>
      </c>
    </row>
    <row r="15" spans="1:13" s="11" customFormat="1" ht="12.75" customHeight="1">
      <c r="A15" s="304">
        <v>43889</v>
      </c>
      <c r="B15" s="306" t="s">
        <v>12</v>
      </c>
      <c r="C15" s="306" t="s">
        <v>13</v>
      </c>
      <c r="D15" s="306" t="s">
        <v>14</v>
      </c>
      <c r="E15" s="308" t="s">
        <v>15</v>
      </c>
      <c r="F15" s="310">
        <v>3500</v>
      </c>
      <c r="G15" s="312">
        <v>3500</v>
      </c>
      <c r="H15" s="312">
        <v>863.87</v>
      </c>
      <c r="I15" s="312">
        <v>2636.13</v>
      </c>
      <c r="J15" s="312">
        <v>0</v>
      </c>
      <c r="K15" s="312">
        <v>0</v>
      </c>
      <c r="L15" s="312">
        <v>462.12000000000006</v>
      </c>
      <c r="M15" s="289" t="s">
        <v>32</v>
      </c>
    </row>
    <row r="16" spans="1:13" s="11" customFormat="1" ht="12.75" customHeight="1" thickBot="1">
      <c r="A16" s="305"/>
      <c r="B16" s="307"/>
      <c r="C16" s="307"/>
      <c r="D16" s="307"/>
      <c r="E16" s="309"/>
      <c r="F16" s="311"/>
      <c r="G16" s="313"/>
      <c r="H16" s="313"/>
      <c r="I16" s="313"/>
      <c r="J16" s="313"/>
      <c r="K16" s="313"/>
      <c r="L16" s="313"/>
      <c r="M16" s="125" t="s">
        <v>26</v>
      </c>
    </row>
    <row r="17" spans="1:14" s="11" customFormat="1" ht="12.75" customHeight="1">
      <c r="A17" s="314">
        <v>43889</v>
      </c>
      <c r="B17" s="316" t="s">
        <v>12</v>
      </c>
      <c r="C17" s="316" t="s">
        <v>16</v>
      </c>
      <c r="D17" s="316" t="s">
        <v>17</v>
      </c>
      <c r="E17" s="318" t="s">
        <v>18</v>
      </c>
      <c r="F17" s="320">
        <v>4000</v>
      </c>
      <c r="G17" s="312">
        <v>4000</v>
      </c>
      <c r="H17" s="312">
        <v>1336.3150000000001</v>
      </c>
      <c r="I17" s="312">
        <v>2663.6849999999999</v>
      </c>
      <c r="J17" s="312">
        <v>101.245</v>
      </c>
      <c r="K17" s="312">
        <v>40.155000000000001</v>
      </c>
      <c r="L17" s="312">
        <v>1194.915</v>
      </c>
      <c r="M17" s="289" t="s">
        <v>32</v>
      </c>
    </row>
    <row r="18" spans="1:14" s="11" customFormat="1" ht="12.75" customHeight="1" thickBot="1">
      <c r="A18" s="315"/>
      <c r="B18" s="317"/>
      <c r="C18" s="317"/>
      <c r="D18" s="317"/>
      <c r="E18" s="319"/>
      <c r="F18" s="321"/>
      <c r="G18" s="322"/>
      <c r="H18" s="322"/>
      <c r="I18" s="322"/>
      <c r="J18" s="322"/>
      <c r="K18" s="322"/>
      <c r="L18" s="322"/>
      <c r="M18" s="37" t="s">
        <v>26</v>
      </c>
    </row>
    <row r="19" spans="1:14" s="11" customFormat="1" ht="12.75" customHeight="1" thickBot="1">
      <c r="A19" s="302" t="s">
        <v>19</v>
      </c>
      <c r="B19" s="303"/>
      <c r="C19" s="303"/>
      <c r="D19" s="303"/>
      <c r="E19" s="303"/>
      <c r="F19" s="9">
        <f t="shared" ref="F19:L19" si="1">F15+F17</f>
        <v>7500</v>
      </c>
      <c r="G19" s="9">
        <f t="shared" si="1"/>
        <v>7500</v>
      </c>
      <c r="H19" s="9">
        <f t="shared" si="1"/>
        <v>2200.1849999999999</v>
      </c>
      <c r="I19" s="9">
        <f t="shared" si="1"/>
        <v>5299.8150000000005</v>
      </c>
      <c r="J19" s="9">
        <f t="shared" si="1"/>
        <v>101.245</v>
      </c>
      <c r="K19" s="9">
        <f t="shared" si="1"/>
        <v>40.155000000000001</v>
      </c>
      <c r="L19" s="9">
        <f t="shared" si="1"/>
        <v>1657.0350000000001</v>
      </c>
      <c r="M19" s="10"/>
    </row>
    <row r="20" spans="1:14" s="84" customFormat="1" ht="12.75" customHeight="1" thickBot="1">
      <c r="A20" s="83"/>
      <c r="B20" s="83"/>
      <c r="C20" s="83"/>
      <c r="D20" s="83"/>
      <c r="E20" s="83"/>
      <c r="F20" s="83"/>
      <c r="G20" s="83"/>
      <c r="H20" s="83"/>
      <c r="I20" s="83"/>
      <c r="J20" s="83"/>
      <c r="K20" s="83"/>
      <c r="L20" s="83"/>
      <c r="M20" s="83"/>
    </row>
    <row r="21" spans="1:14" s="11" customFormat="1" ht="100.5" thickBot="1">
      <c r="A21" s="147" t="s">
        <v>0</v>
      </c>
      <c r="B21" s="148" t="s">
        <v>1</v>
      </c>
      <c r="C21" s="148" t="s">
        <v>2</v>
      </c>
      <c r="D21" s="275" t="s">
        <v>3</v>
      </c>
      <c r="E21" s="275" t="s">
        <v>4</v>
      </c>
      <c r="F21" s="275" t="s">
        <v>64</v>
      </c>
      <c r="G21" s="275" t="s">
        <v>6</v>
      </c>
      <c r="H21" s="275" t="s">
        <v>10</v>
      </c>
      <c r="I21" s="275" t="s">
        <v>11</v>
      </c>
      <c r="J21" s="275" t="s">
        <v>8</v>
      </c>
      <c r="K21" s="275" t="s">
        <v>9</v>
      </c>
      <c r="L21" s="150" t="s">
        <v>7</v>
      </c>
      <c r="M21" s="276" t="s">
        <v>20</v>
      </c>
    </row>
    <row r="22" spans="1:14" s="11" customFormat="1" ht="12.75" customHeight="1">
      <c r="A22" s="304">
        <v>43888</v>
      </c>
      <c r="B22" s="306" t="s">
        <v>12</v>
      </c>
      <c r="C22" s="306" t="s">
        <v>13</v>
      </c>
      <c r="D22" s="306" t="s">
        <v>14</v>
      </c>
      <c r="E22" s="308" t="s">
        <v>15</v>
      </c>
      <c r="F22" s="310">
        <v>3500</v>
      </c>
      <c r="G22" s="312">
        <v>3500</v>
      </c>
      <c r="H22" s="312">
        <v>863.87</v>
      </c>
      <c r="I22" s="312">
        <v>2636.13</v>
      </c>
      <c r="J22" s="312">
        <v>0</v>
      </c>
      <c r="K22" s="312">
        <v>0</v>
      </c>
      <c r="L22" s="312">
        <v>462.12000000000006</v>
      </c>
      <c r="M22" s="55" t="s">
        <v>32</v>
      </c>
    </row>
    <row r="23" spans="1:14" s="11" customFormat="1" ht="12.75" customHeight="1" thickBot="1">
      <c r="A23" s="305"/>
      <c r="B23" s="307"/>
      <c r="C23" s="307"/>
      <c r="D23" s="307"/>
      <c r="E23" s="309"/>
      <c r="F23" s="311"/>
      <c r="G23" s="313"/>
      <c r="H23" s="313"/>
      <c r="I23" s="313"/>
      <c r="J23" s="313"/>
      <c r="K23" s="313"/>
      <c r="L23" s="313"/>
      <c r="M23" s="125" t="s">
        <v>26</v>
      </c>
    </row>
    <row r="24" spans="1:14" s="11" customFormat="1" ht="12.75" customHeight="1">
      <c r="A24" s="314">
        <v>43888</v>
      </c>
      <c r="B24" s="316" t="s">
        <v>12</v>
      </c>
      <c r="C24" s="316" t="s">
        <v>16</v>
      </c>
      <c r="D24" s="316" t="s">
        <v>17</v>
      </c>
      <c r="E24" s="318" t="s">
        <v>18</v>
      </c>
      <c r="F24" s="320">
        <v>4000</v>
      </c>
      <c r="G24" s="312">
        <v>4000</v>
      </c>
      <c r="H24" s="312">
        <v>1265.1949999999999</v>
      </c>
      <c r="I24" s="312">
        <v>2734.8050000000003</v>
      </c>
      <c r="J24" s="312">
        <v>30.125</v>
      </c>
      <c r="K24" s="312">
        <v>40.155000000000001</v>
      </c>
      <c r="L24" s="312">
        <v>1194.915</v>
      </c>
      <c r="M24" s="55" t="s">
        <v>32</v>
      </c>
    </row>
    <row r="25" spans="1:14" s="11" customFormat="1" ht="12.75" customHeight="1" thickBot="1">
      <c r="A25" s="315"/>
      <c r="B25" s="317"/>
      <c r="C25" s="317"/>
      <c r="D25" s="317"/>
      <c r="E25" s="319"/>
      <c r="F25" s="321"/>
      <c r="G25" s="322"/>
      <c r="H25" s="322"/>
      <c r="I25" s="322"/>
      <c r="J25" s="322"/>
      <c r="K25" s="322"/>
      <c r="L25" s="322"/>
      <c r="M25" s="37" t="s">
        <v>26</v>
      </c>
    </row>
    <row r="26" spans="1:14" s="11" customFormat="1" ht="12.75" customHeight="1" thickBot="1">
      <c r="A26" s="302" t="s">
        <v>19</v>
      </c>
      <c r="B26" s="303"/>
      <c r="C26" s="303"/>
      <c r="D26" s="303"/>
      <c r="E26" s="303"/>
      <c r="F26" s="9">
        <f t="shared" ref="F26:L26" si="2">F22+F24</f>
        <v>7500</v>
      </c>
      <c r="G26" s="9">
        <f t="shared" si="2"/>
        <v>7500</v>
      </c>
      <c r="H26" s="9">
        <f t="shared" si="2"/>
        <v>2129.0650000000001</v>
      </c>
      <c r="I26" s="9">
        <f t="shared" si="2"/>
        <v>5370.9350000000004</v>
      </c>
      <c r="J26" s="9">
        <f t="shared" si="2"/>
        <v>30.125</v>
      </c>
      <c r="K26" s="9">
        <f t="shared" si="2"/>
        <v>40.155000000000001</v>
      </c>
      <c r="L26" s="9">
        <f t="shared" si="2"/>
        <v>1657.0350000000001</v>
      </c>
      <c r="M26" s="10"/>
      <c r="N26" s="234"/>
    </row>
    <row r="27" spans="1:14" s="84" customFormat="1" ht="12.75" customHeight="1" thickBot="1">
      <c r="A27" s="83"/>
      <c r="B27" s="83"/>
      <c r="C27" s="83"/>
      <c r="D27" s="83"/>
      <c r="E27" s="83"/>
      <c r="F27" s="83"/>
      <c r="G27" s="83"/>
      <c r="H27" s="83"/>
      <c r="I27" s="83"/>
      <c r="J27" s="83"/>
      <c r="K27" s="83"/>
      <c r="L27" s="83"/>
      <c r="M27" s="83"/>
    </row>
    <row r="28" spans="1:14" s="11" customFormat="1" ht="99.75">
      <c r="A28" s="156" t="s">
        <v>0</v>
      </c>
      <c r="B28" s="157" t="s">
        <v>1</v>
      </c>
      <c r="C28" s="157" t="s">
        <v>2</v>
      </c>
      <c r="D28" s="158" t="s">
        <v>3</v>
      </c>
      <c r="E28" s="158" t="s">
        <v>4</v>
      </c>
      <c r="F28" s="158" t="s">
        <v>64</v>
      </c>
      <c r="G28" s="158" t="s">
        <v>6</v>
      </c>
      <c r="H28" s="158" t="s">
        <v>10</v>
      </c>
      <c r="I28" s="158" t="s">
        <v>11</v>
      </c>
      <c r="J28" s="158" t="s">
        <v>8</v>
      </c>
      <c r="K28" s="158" t="s">
        <v>9</v>
      </c>
      <c r="L28" s="159" t="s">
        <v>7</v>
      </c>
      <c r="M28" s="160" t="s">
        <v>20</v>
      </c>
    </row>
    <row r="29" spans="1:14" s="11" customFormat="1" ht="12.75" customHeight="1">
      <c r="A29" s="297">
        <v>43887</v>
      </c>
      <c r="B29" s="298" t="s">
        <v>12</v>
      </c>
      <c r="C29" s="298" t="s">
        <v>13</v>
      </c>
      <c r="D29" s="298" t="s">
        <v>14</v>
      </c>
      <c r="E29" s="299" t="s">
        <v>15</v>
      </c>
      <c r="F29" s="348">
        <v>3500</v>
      </c>
      <c r="G29" s="301">
        <v>3500</v>
      </c>
      <c r="H29" s="301">
        <v>1014.08</v>
      </c>
      <c r="I29" s="301">
        <v>2485.92</v>
      </c>
      <c r="J29" s="301">
        <v>0</v>
      </c>
      <c r="K29" s="301">
        <v>0</v>
      </c>
      <c r="L29" s="301">
        <v>462.12000000000006</v>
      </c>
      <c r="M29" s="164" t="s">
        <v>32</v>
      </c>
    </row>
    <row r="30" spans="1:14" s="11" customFormat="1" ht="12.75" customHeight="1">
      <c r="A30" s="297"/>
      <c r="B30" s="298"/>
      <c r="C30" s="298"/>
      <c r="D30" s="298"/>
      <c r="E30" s="299"/>
      <c r="F30" s="348"/>
      <c r="G30" s="301"/>
      <c r="H30" s="301"/>
      <c r="I30" s="301"/>
      <c r="J30" s="301"/>
      <c r="K30" s="301"/>
      <c r="L30" s="301"/>
      <c r="M30" s="164" t="s">
        <v>26</v>
      </c>
    </row>
    <row r="31" spans="1:14" s="11" customFormat="1" ht="12.75" customHeight="1">
      <c r="A31" s="297">
        <v>43887</v>
      </c>
      <c r="B31" s="298" t="s">
        <v>12</v>
      </c>
      <c r="C31" s="298" t="s">
        <v>16</v>
      </c>
      <c r="D31" s="298" t="s">
        <v>17</v>
      </c>
      <c r="E31" s="299" t="s">
        <v>18</v>
      </c>
      <c r="F31" s="300">
        <v>4000</v>
      </c>
      <c r="G31" s="301">
        <v>4000</v>
      </c>
      <c r="H31" s="301">
        <v>1235.07</v>
      </c>
      <c r="I31" s="301">
        <f>G31-H31</f>
        <v>2764.9300000000003</v>
      </c>
      <c r="J31" s="301">
        <v>110.985</v>
      </c>
      <c r="K31" s="301">
        <v>40.155000000000001</v>
      </c>
      <c r="L31" s="301">
        <v>1083.93</v>
      </c>
      <c r="M31" s="164" t="s">
        <v>32</v>
      </c>
    </row>
    <row r="32" spans="1:14" s="11" customFormat="1" ht="12.75" customHeight="1">
      <c r="A32" s="297"/>
      <c r="B32" s="298"/>
      <c r="C32" s="298"/>
      <c r="D32" s="298"/>
      <c r="E32" s="299"/>
      <c r="F32" s="300"/>
      <c r="G32" s="301"/>
      <c r="H32" s="301"/>
      <c r="I32" s="301"/>
      <c r="J32" s="301"/>
      <c r="K32" s="301"/>
      <c r="L32" s="301"/>
      <c r="M32" s="164" t="s">
        <v>26</v>
      </c>
    </row>
    <row r="33" spans="1:13" s="11" customFormat="1" ht="12.75" customHeight="1" thickBot="1">
      <c r="A33" s="340" t="s">
        <v>19</v>
      </c>
      <c r="B33" s="353"/>
      <c r="C33" s="353"/>
      <c r="D33" s="353"/>
      <c r="E33" s="353"/>
      <c r="F33" s="290">
        <f t="shared" ref="F33:L33" si="3">F29+F31</f>
        <v>7500</v>
      </c>
      <c r="G33" s="290">
        <f t="shared" si="3"/>
        <v>7500</v>
      </c>
      <c r="H33" s="290">
        <f t="shared" si="3"/>
        <v>2249.15</v>
      </c>
      <c r="I33" s="290">
        <f t="shared" si="3"/>
        <v>5250.85</v>
      </c>
      <c r="J33" s="290">
        <f t="shared" si="3"/>
        <v>110.985</v>
      </c>
      <c r="K33" s="290">
        <f t="shared" si="3"/>
        <v>40.155000000000001</v>
      </c>
      <c r="L33" s="290">
        <f t="shared" si="3"/>
        <v>1546.0500000000002</v>
      </c>
      <c r="M33" s="291"/>
    </row>
    <row r="34" spans="1:13" s="11" customFormat="1" ht="12.75" customHeight="1" thickBot="1">
      <c r="A34" s="341"/>
      <c r="B34" s="341"/>
      <c r="C34" s="341"/>
      <c r="D34" s="341"/>
      <c r="E34" s="341"/>
      <c r="F34" s="341"/>
      <c r="G34" s="341"/>
      <c r="H34" s="341"/>
      <c r="I34" s="341"/>
      <c r="J34" s="341"/>
      <c r="K34" s="341"/>
      <c r="L34" s="341"/>
      <c r="M34" s="341"/>
    </row>
    <row r="35" spans="1:13" s="11" customFormat="1" ht="100.5" thickBot="1">
      <c r="A35" s="147" t="s">
        <v>0</v>
      </c>
      <c r="B35" s="148" t="s">
        <v>1</v>
      </c>
      <c r="C35" s="148" t="s">
        <v>2</v>
      </c>
      <c r="D35" s="275" t="s">
        <v>3</v>
      </c>
      <c r="E35" s="275" t="s">
        <v>4</v>
      </c>
      <c r="F35" s="275" t="s">
        <v>64</v>
      </c>
      <c r="G35" s="275" t="s">
        <v>6</v>
      </c>
      <c r="H35" s="275" t="s">
        <v>10</v>
      </c>
      <c r="I35" s="275" t="s">
        <v>11</v>
      </c>
      <c r="J35" s="275" t="s">
        <v>8</v>
      </c>
      <c r="K35" s="275" t="s">
        <v>9</v>
      </c>
      <c r="L35" s="150" t="s">
        <v>7</v>
      </c>
      <c r="M35" s="276" t="s">
        <v>20</v>
      </c>
    </row>
    <row r="36" spans="1:13" s="11" customFormat="1" ht="12.75" customHeight="1">
      <c r="A36" s="338">
        <v>43886</v>
      </c>
      <c r="B36" s="326" t="s">
        <v>12</v>
      </c>
      <c r="C36" s="326" t="s">
        <v>13</v>
      </c>
      <c r="D36" s="326" t="s">
        <v>14</v>
      </c>
      <c r="E36" s="329" t="s">
        <v>15</v>
      </c>
      <c r="F36" s="342">
        <v>3500</v>
      </c>
      <c r="G36" s="335">
        <v>3500</v>
      </c>
      <c r="H36" s="335">
        <v>1014.08</v>
      </c>
      <c r="I36" s="335">
        <v>2485.92</v>
      </c>
      <c r="J36" s="335">
        <v>0</v>
      </c>
      <c r="K36" s="335">
        <v>0</v>
      </c>
      <c r="L36" s="335">
        <v>462.12000000000006</v>
      </c>
      <c r="M36" s="55" t="s">
        <v>32</v>
      </c>
    </row>
    <row r="37" spans="1:13" s="11" customFormat="1" ht="12.75" customHeight="1" thickBot="1">
      <c r="A37" s="340"/>
      <c r="B37" s="328"/>
      <c r="C37" s="328"/>
      <c r="D37" s="328"/>
      <c r="E37" s="331"/>
      <c r="F37" s="343"/>
      <c r="G37" s="337"/>
      <c r="H37" s="337"/>
      <c r="I37" s="337"/>
      <c r="J37" s="337"/>
      <c r="K37" s="337"/>
      <c r="L37" s="337"/>
      <c r="M37" s="125" t="s">
        <v>26</v>
      </c>
    </row>
    <row r="38" spans="1:13" s="11" customFormat="1" ht="12.75" customHeight="1">
      <c r="A38" s="338">
        <v>43886</v>
      </c>
      <c r="B38" s="326" t="s">
        <v>12</v>
      </c>
      <c r="C38" s="326" t="s">
        <v>16</v>
      </c>
      <c r="D38" s="326" t="s">
        <v>17</v>
      </c>
      <c r="E38" s="329" t="s">
        <v>18</v>
      </c>
      <c r="F38" s="332">
        <v>4000</v>
      </c>
      <c r="G38" s="335">
        <v>4000</v>
      </c>
      <c r="H38" s="335">
        <v>1235.07</v>
      </c>
      <c r="I38" s="335">
        <f>G38-H38</f>
        <v>2764.9300000000003</v>
      </c>
      <c r="J38" s="335">
        <v>110.985</v>
      </c>
      <c r="K38" s="335">
        <v>40.155000000000001</v>
      </c>
      <c r="L38" s="335">
        <v>1083.93</v>
      </c>
      <c r="M38" s="295" t="s">
        <v>32</v>
      </c>
    </row>
    <row r="39" spans="1:13" s="11" customFormat="1" ht="12.75" customHeight="1">
      <c r="A39" s="339"/>
      <c r="B39" s="327"/>
      <c r="C39" s="327"/>
      <c r="D39" s="327"/>
      <c r="E39" s="330"/>
      <c r="F39" s="333"/>
      <c r="G39" s="336"/>
      <c r="H39" s="336"/>
      <c r="I39" s="336"/>
      <c r="J39" s="336"/>
      <c r="K39" s="336"/>
      <c r="L39" s="336"/>
      <c r="M39" s="296"/>
    </row>
    <row r="40" spans="1:13" s="11" customFormat="1" ht="12.75" customHeight="1" thickBot="1">
      <c r="A40" s="340"/>
      <c r="B40" s="328"/>
      <c r="C40" s="328"/>
      <c r="D40" s="328"/>
      <c r="E40" s="331"/>
      <c r="F40" s="334"/>
      <c r="G40" s="337"/>
      <c r="H40" s="337"/>
      <c r="I40" s="337"/>
      <c r="J40" s="337"/>
      <c r="K40" s="337"/>
      <c r="L40" s="337"/>
      <c r="M40" s="37" t="s">
        <v>26</v>
      </c>
    </row>
    <row r="41" spans="1:13" s="11" customFormat="1" ht="12.75" customHeight="1" thickBot="1">
      <c r="A41" s="323" t="s">
        <v>19</v>
      </c>
      <c r="B41" s="324"/>
      <c r="C41" s="324"/>
      <c r="D41" s="324"/>
      <c r="E41" s="325"/>
      <c r="F41" s="9">
        <f t="shared" ref="F41:L41" si="4">F36+F38</f>
        <v>7500</v>
      </c>
      <c r="G41" s="9">
        <f t="shared" si="4"/>
        <v>7500</v>
      </c>
      <c r="H41" s="9">
        <f t="shared" si="4"/>
        <v>2249.15</v>
      </c>
      <c r="I41" s="9">
        <f t="shared" si="4"/>
        <v>5250.85</v>
      </c>
      <c r="J41" s="9">
        <f t="shared" si="4"/>
        <v>110.985</v>
      </c>
      <c r="K41" s="9">
        <f t="shared" si="4"/>
        <v>40.155000000000001</v>
      </c>
      <c r="L41" s="9">
        <f t="shared" si="4"/>
        <v>1546.0500000000002</v>
      </c>
      <c r="M41" s="10"/>
    </row>
    <row r="42" spans="1:13" s="11" customFormat="1" ht="12.75" customHeight="1" thickBot="1">
      <c r="A42" s="341"/>
      <c r="B42" s="341"/>
      <c r="C42" s="341"/>
      <c r="D42" s="341"/>
      <c r="E42" s="341"/>
      <c r="F42" s="341"/>
      <c r="G42" s="341"/>
      <c r="H42" s="341"/>
      <c r="I42" s="341"/>
      <c r="J42" s="341"/>
      <c r="K42" s="341"/>
      <c r="L42" s="341"/>
      <c r="M42" s="341"/>
    </row>
    <row r="43" spans="1:13" s="11" customFormat="1" ht="100.5" thickBot="1">
      <c r="A43" s="147" t="s">
        <v>0</v>
      </c>
      <c r="B43" s="148" t="s">
        <v>1</v>
      </c>
      <c r="C43" s="148" t="s">
        <v>2</v>
      </c>
      <c r="D43" s="247" t="s">
        <v>3</v>
      </c>
      <c r="E43" s="247" t="s">
        <v>4</v>
      </c>
      <c r="F43" s="247" t="s">
        <v>64</v>
      </c>
      <c r="G43" s="247" t="s">
        <v>6</v>
      </c>
      <c r="H43" s="247" t="s">
        <v>10</v>
      </c>
      <c r="I43" s="247" t="s">
        <v>11</v>
      </c>
      <c r="J43" s="247" t="s">
        <v>8</v>
      </c>
      <c r="K43" s="247" t="s">
        <v>9</v>
      </c>
      <c r="L43" s="150" t="s">
        <v>7</v>
      </c>
      <c r="M43" s="248" t="s">
        <v>20</v>
      </c>
    </row>
    <row r="44" spans="1:13" s="11" customFormat="1" ht="12.75" customHeight="1">
      <c r="A44" s="304">
        <v>43885</v>
      </c>
      <c r="B44" s="306" t="s">
        <v>12</v>
      </c>
      <c r="C44" s="306" t="s">
        <v>13</v>
      </c>
      <c r="D44" s="306" t="s">
        <v>14</v>
      </c>
      <c r="E44" s="308" t="s">
        <v>15</v>
      </c>
      <c r="F44" s="310">
        <v>3500</v>
      </c>
      <c r="G44" s="312">
        <v>3500</v>
      </c>
      <c r="H44" s="312">
        <v>1014.08</v>
      </c>
      <c r="I44" s="312">
        <v>2485.92</v>
      </c>
      <c r="J44" s="312">
        <v>0</v>
      </c>
      <c r="K44" s="312">
        <v>0</v>
      </c>
      <c r="L44" s="312">
        <v>462.12000000000006</v>
      </c>
      <c r="M44" s="55" t="s">
        <v>32</v>
      </c>
    </row>
    <row r="45" spans="1:13" s="11" customFormat="1" ht="12.75" customHeight="1" thickBot="1">
      <c r="A45" s="305"/>
      <c r="B45" s="307"/>
      <c r="C45" s="307"/>
      <c r="D45" s="307"/>
      <c r="E45" s="309"/>
      <c r="F45" s="311"/>
      <c r="G45" s="313"/>
      <c r="H45" s="313"/>
      <c r="I45" s="313"/>
      <c r="J45" s="313"/>
      <c r="K45" s="313"/>
      <c r="L45" s="313"/>
      <c r="M45" s="125" t="s">
        <v>26</v>
      </c>
    </row>
    <row r="46" spans="1:13" s="11" customFormat="1" ht="12.75" customHeight="1">
      <c r="A46" s="314">
        <v>43885</v>
      </c>
      <c r="B46" s="316" t="s">
        <v>12</v>
      </c>
      <c r="C46" s="316" t="s">
        <v>16</v>
      </c>
      <c r="D46" s="316" t="s">
        <v>17</v>
      </c>
      <c r="E46" s="318" t="s">
        <v>18</v>
      </c>
      <c r="F46" s="320">
        <v>4000</v>
      </c>
      <c r="G46" s="312">
        <v>4000</v>
      </c>
      <c r="H46" s="312">
        <v>1124.085</v>
      </c>
      <c r="I46" s="312">
        <f>G46-H46</f>
        <v>2875.915</v>
      </c>
      <c r="J46" s="312">
        <v>0</v>
      </c>
      <c r="K46" s="312">
        <v>40.155000000000001</v>
      </c>
      <c r="L46" s="312">
        <v>1083.93</v>
      </c>
      <c r="M46" s="129" t="s">
        <v>68</v>
      </c>
    </row>
    <row r="47" spans="1:13" s="11" customFormat="1" ht="12.75" customHeight="1">
      <c r="A47" s="344"/>
      <c r="B47" s="298"/>
      <c r="C47" s="298"/>
      <c r="D47" s="298"/>
      <c r="E47" s="299"/>
      <c r="F47" s="300"/>
      <c r="G47" s="301"/>
      <c r="H47" s="301"/>
      <c r="I47" s="301"/>
      <c r="J47" s="301"/>
      <c r="K47" s="301"/>
      <c r="L47" s="301"/>
      <c r="M47" s="124" t="s">
        <v>67</v>
      </c>
    </row>
    <row r="48" spans="1:13" s="11" customFormat="1" ht="12.75" customHeight="1" thickBot="1">
      <c r="A48" s="315"/>
      <c r="B48" s="317"/>
      <c r="C48" s="317"/>
      <c r="D48" s="317"/>
      <c r="E48" s="319"/>
      <c r="F48" s="321"/>
      <c r="G48" s="322"/>
      <c r="H48" s="322"/>
      <c r="I48" s="322"/>
      <c r="J48" s="322"/>
      <c r="K48" s="322"/>
      <c r="L48" s="322"/>
      <c r="M48" s="37" t="s">
        <v>26</v>
      </c>
    </row>
    <row r="49" spans="1:13" s="11" customFormat="1" ht="12.75" customHeight="1" thickBot="1">
      <c r="A49" s="302" t="s">
        <v>19</v>
      </c>
      <c r="B49" s="303"/>
      <c r="C49" s="303"/>
      <c r="D49" s="303"/>
      <c r="E49" s="303"/>
      <c r="F49" s="9">
        <f t="shared" ref="F49:L49" si="5">F44+F46</f>
        <v>7500</v>
      </c>
      <c r="G49" s="9">
        <f t="shared" si="5"/>
        <v>7500</v>
      </c>
      <c r="H49" s="9">
        <f t="shared" si="5"/>
        <v>2138.165</v>
      </c>
      <c r="I49" s="9">
        <f t="shared" si="5"/>
        <v>5361.835</v>
      </c>
      <c r="J49" s="9">
        <f t="shared" si="5"/>
        <v>0</v>
      </c>
      <c r="K49" s="9">
        <f t="shared" si="5"/>
        <v>40.155000000000001</v>
      </c>
      <c r="L49" s="9">
        <f t="shared" si="5"/>
        <v>1546.0500000000002</v>
      </c>
      <c r="M49" s="10"/>
    </row>
    <row r="50" spans="1:13" s="11" customFormat="1" ht="15.75" thickBot="1">
      <c r="A50" s="341"/>
      <c r="B50" s="341"/>
      <c r="C50" s="341"/>
      <c r="D50" s="341"/>
      <c r="E50" s="341"/>
      <c r="F50" s="341"/>
      <c r="G50" s="341"/>
      <c r="H50" s="341"/>
      <c r="I50" s="341"/>
      <c r="J50" s="341"/>
      <c r="K50" s="341"/>
      <c r="L50" s="341"/>
      <c r="M50" s="341"/>
    </row>
    <row r="51" spans="1:13" s="11" customFormat="1" ht="100.5" thickBot="1">
      <c r="A51" s="147" t="s">
        <v>0</v>
      </c>
      <c r="B51" s="148" t="s">
        <v>1</v>
      </c>
      <c r="C51" s="148" t="s">
        <v>2</v>
      </c>
      <c r="D51" s="238" t="s">
        <v>3</v>
      </c>
      <c r="E51" s="238" t="s">
        <v>4</v>
      </c>
      <c r="F51" s="238" t="s">
        <v>64</v>
      </c>
      <c r="G51" s="238" t="s">
        <v>6</v>
      </c>
      <c r="H51" s="238" t="s">
        <v>10</v>
      </c>
      <c r="I51" s="238" t="s">
        <v>11</v>
      </c>
      <c r="J51" s="238" t="s">
        <v>8</v>
      </c>
      <c r="K51" s="238" t="s">
        <v>9</v>
      </c>
      <c r="L51" s="150" t="s">
        <v>7</v>
      </c>
      <c r="M51" s="239" t="s">
        <v>20</v>
      </c>
    </row>
    <row r="52" spans="1:13" s="11" customFormat="1" ht="12.75" customHeight="1">
      <c r="A52" s="304">
        <v>43883</v>
      </c>
      <c r="B52" s="306" t="s">
        <v>12</v>
      </c>
      <c r="C52" s="306" t="s">
        <v>13</v>
      </c>
      <c r="D52" s="306" t="s">
        <v>14</v>
      </c>
      <c r="E52" s="308" t="s">
        <v>15</v>
      </c>
      <c r="F52" s="310">
        <v>3500</v>
      </c>
      <c r="G52" s="312">
        <v>3500</v>
      </c>
      <c r="H52" s="312">
        <v>1014.08</v>
      </c>
      <c r="I52" s="312">
        <v>2485.92</v>
      </c>
      <c r="J52" s="312">
        <v>0</v>
      </c>
      <c r="K52" s="312">
        <v>0</v>
      </c>
      <c r="L52" s="312">
        <v>462.12000000000006</v>
      </c>
      <c r="M52" s="55" t="s">
        <v>32</v>
      </c>
    </row>
    <row r="53" spans="1:13" s="11" customFormat="1" ht="12.75" customHeight="1" thickBot="1">
      <c r="A53" s="305"/>
      <c r="B53" s="307"/>
      <c r="C53" s="307"/>
      <c r="D53" s="307"/>
      <c r="E53" s="309"/>
      <c r="F53" s="311"/>
      <c r="G53" s="313"/>
      <c r="H53" s="313"/>
      <c r="I53" s="313"/>
      <c r="J53" s="313"/>
      <c r="K53" s="313"/>
      <c r="L53" s="313"/>
      <c r="M53" s="125" t="s">
        <v>26</v>
      </c>
    </row>
    <row r="54" spans="1:13" s="11" customFormat="1" ht="12.75" customHeight="1">
      <c r="A54" s="314">
        <v>43883</v>
      </c>
      <c r="B54" s="316" t="s">
        <v>12</v>
      </c>
      <c r="C54" s="316" t="s">
        <v>16</v>
      </c>
      <c r="D54" s="316" t="s">
        <v>17</v>
      </c>
      <c r="E54" s="318" t="s">
        <v>18</v>
      </c>
      <c r="F54" s="320">
        <v>4000</v>
      </c>
      <c r="G54" s="312">
        <v>4000</v>
      </c>
      <c r="H54" s="312">
        <v>1124.085</v>
      </c>
      <c r="I54" s="312">
        <f>G54-H54</f>
        <v>2875.915</v>
      </c>
      <c r="J54" s="312">
        <v>0</v>
      </c>
      <c r="K54" s="312">
        <v>40.155000000000001</v>
      </c>
      <c r="L54" s="312">
        <v>1083.93</v>
      </c>
      <c r="M54" s="55" t="s">
        <v>32</v>
      </c>
    </row>
    <row r="55" spans="1:13" s="11" customFormat="1" ht="12.75" customHeight="1" thickBot="1">
      <c r="A55" s="315"/>
      <c r="B55" s="317"/>
      <c r="C55" s="317"/>
      <c r="D55" s="317"/>
      <c r="E55" s="319"/>
      <c r="F55" s="321"/>
      <c r="G55" s="322"/>
      <c r="H55" s="322"/>
      <c r="I55" s="322"/>
      <c r="J55" s="322"/>
      <c r="K55" s="322"/>
      <c r="L55" s="322"/>
      <c r="M55" s="37" t="s">
        <v>26</v>
      </c>
    </row>
    <row r="56" spans="1:13" s="11" customFormat="1" ht="12.75" customHeight="1" thickBot="1">
      <c r="A56" s="302" t="s">
        <v>19</v>
      </c>
      <c r="B56" s="303"/>
      <c r="C56" s="303"/>
      <c r="D56" s="303"/>
      <c r="E56" s="303"/>
      <c r="F56" s="9">
        <f t="shared" ref="F56:L56" si="6">F52+F54</f>
        <v>7500</v>
      </c>
      <c r="G56" s="9">
        <f t="shared" si="6"/>
        <v>7500</v>
      </c>
      <c r="H56" s="9">
        <f t="shared" si="6"/>
        <v>2138.165</v>
      </c>
      <c r="I56" s="9">
        <f t="shared" si="6"/>
        <v>5361.835</v>
      </c>
      <c r="J56" s="9">
        <f t="shared" si="6"/>
        <v>0</v>
      </c>
      <c r="K56" s="9">
        <f t="shared" si="6"/>
        <v>40.155000000000001</v>
      </c>
      <c r="L56" s="9">
        <f t="shared" si="6"/>
        <v>1546.0500000000002</v>
      </c>
      <c r="M56" s="10"/>
    </row>
    <row r="57" spans="1:13" s="84" customFormat="1" ht="12.75" customHeight="1" thickBot="1">
      <c r="A57" s="83"/>
      <c r="B57" s="83"/>
      <c r="C57" s="83"/>
      <c r="D57" s="83"/>
      <c r="E57" s="83"/>
      <c r="F57" s="83"/>
      <c r="G57" s="83"/>
      <c r="H57" s="83"/>
      <c r="I57" s="83"/>
      <c r="J57" s="83"/>
      <c r="K57" s="83"/>
      <c r="L57" s="83"/>
      <c r="M57" s="83"/>
    </row>
    <row r="58" spans="1:13" s="11" customFormat="1" ht="100.5" thickBot="1">
      <c r="A58" s="147" t="s">
        <v>0</v>
      </c>
      <c r="B58" s="148" t="s">
        <v>1</v>
      </c>
      <c r="C58" s="148" t="s">
        <v>2</v>
      </c>
      <c r="D58" s="238" t="s">
        <v>3</v>
      </c>
      <c r="E58" s="238" t="s">
        <v>15</v>
      </c>
      <c r="F58" s="238" t="s">
        <v>64</v>
      </c>
      <c r="G58" s="238" t="s">
        <v>6</v>
      </c>
      <c r="H58" s="238" t="s">
        <v>10</v>
      </c>
      <c r="I58" s="238" t="s">
        <v>11</v>
      </c>
      <c r="J58" s="238" t="s">
        <v>8</v>
      </c>
      <c r="K58" s="238" t="s">
        <v>9</v>
      </c>
      <c r="L58" s="150" t="s">
        <v>7</v>
      </c>
      <c r="M58" s="239" t="s">
        <v>20</v>
      </c>
    </row>
    <row r="59" spans="1:13" s="11" customFormat="1" ht="12.75" customHeight="1">
      <c r="A59" s="304">
        <v>43881</v>
      </c>
      <c r="B59" s="306" t="s">
        <v>12</v>
      </c>
      <c r="C59" s="306" t="s">
        <v>13</v>
      </c>
      <c r="D59" s="306" t="s">
        <v>14</v>
      </c>
      <c r="E59" s="308" t="s">
        <v>15</v>
      </c>
      <c r="F59" s="310">
        <v>3500</v>
      </c>
      <c r="G59" s="312">
        <v>3500</v>
      </c>
      <c r="H59" s="312">
        <v>1014.08</v>
      </c>
      <c r="I59" s="312">
        <v>2485.92</v>
      </c>
      <c r="J59" s="312">
        <v>0</v>
      </c>
      <c r="K59" s="312">
        <v>0</v>
      </c>
      <c r="L59" s="312">
        <v>462.12000000000006</v>
      </c>
      <c r="M59" s="55" t="s">
        <v>32</v>
      </c>
    </row>
    <row r="60" spans="1:13" s="11" customFormat="1" ht="12.75" customHeight="1" thickBot="1">
      <c r="A60" s="305"/>
      <c r="B60" s="307"/>
      <c r="C60" s="307"/>
      <c r="D60" s="307"/>
      <c r="E60" s="309"/>
      <c r="F60" s="311"/>
      <c r="G60" s="313"/>
      <c r="H60" s="313"/>
      <c r="I60" s="313"/>
      <c r="J60" s="313"/>
      <c r="K60" s="313"/>
      <c r="L60" s="313"/>
      <c r="M60" s="125" t="s">
        <v>26</v>
      </c>
    </row>
    <row r="61" spans="1:13" s="11" customFormat="1" ht="12.75" customHeight="1">
      <c r="A61" s="314">
        <v>43881</v>
      </c>
      <c r="B61" s="316" t="s">
        <v>12</v>
      </c>
      <c r="C61" s="316" t="s">
        <v>16</v>
      </c>
      <c r="D61" s="316" t="s">
        <v>17</v>
      </c>
      <c r="E61" s="318" t="s">
        <v>18</v>
      </c>
      <c r="F61" s="320">
        <v>4000</v>
      </c>
      <c r="G61" s="312">
        <v>4000</v>
      </c>
      <c r="H61" s="312">
        <v>1124.085</v>
      </c>
      <c r="I61" s="312">
        <f>G61-H61</f>
        <v>2875.915</v>
      </c>
      <c r="J61" s="312">
        <v>0</v>
      </c>
      <c r="K61" s="312">
        <v>40.155000000000001</v>
      </c>
      <c r="L61" s="312">
        <v>1083.93</v>
      </c>
      <c r="M61" s="55" t="s">
        <v>32</v>
      </c>
    </row>
    <row r="62" spans="1:13" s="11" customFormat="1" ht="12.75" customHeight="1" thickBot="1">
      <c r="A62" s="315"/>
      <c r="B62" s="317"/>
      <c r="C62" s="317"/>
      <c r="D62" s="317"/>
      <c r="E62" s="319"/>
      <c r="F62" s="321"/>
      <c r="G62" s="322"/>
      <c r="H62" s="322"/>
      <c r="I62" s="322"/>
      <c r="J62" s="322"/>
      <c r="K62" s="322"/>
      <c r="L62" s="322"/>
      <c r="M62" s="37" t="s">
        <v>26</v>
      </c>
    </row>
    <row r="63" spans="1:13" s="11" customFormat="1" ht="12.75" customHeight="1" thickBot="1">
      <c r="A63" s="302" t="s">
        <v>19</v>
      </c>
      <c r="B63" s="303"/>
      <c r="C63" s="303"/>
      <c r="D63" s="303"/>
      <c r="E63" s="303"/>
      <c r="F63" s="9">
        <f t="shared" ref="F63:L63" si="7">F59+F61</f>
        <v>7500</v>
      </c>
      <c r="G63" s="9">
        <f t="shared" si="7"/>
        <v>7500</v>
      </c>
      <c r="H63" s="9">
        <f t="shared" si="7"/>
        <v>2138.165</v>
      </c>
      <c r="I63" s="9">
        <f t="shared" si="7"/>
        <v>5361.835</v>
      </c>
      <c r="J63" s="9">
        <f t="shared" si="7"/>
        <v>0</v>
      </c>
      <c r="K63" s="9">
        <f t="shared" si="7"/>
        <v>40.155000000000001</v>
      </c>
      <c r="L63" s="9">
        <f t="shared" si="7"/>
        <v>1546.0500000000002</v>
      </c>
      <c r="M63" s="10"/>
    </row>
    <row r="64" spans="1:13" s="11" customFormat="1" ht="12.75" customHeight="1" thickBot="1">
      <c r="A64" s="83"/>
      <c r="B64" s="83"/>
      <c r="C64" s="83"/>
      <c r="D64" s="83"/>
      <c r="E64" s="83"/>
      <c r="F64" s="83"/>
      <c r="G64" s="83"/>
      <c r="H64" s="83"/>
      <c r="I64" s="83"/>
      <c r="J64" s="83"/>
      <c r="K64" s="83"/>
      <c r="L64" s="83"/>
      <c r="M64" s="83"/>
    </row>
    <row r="65" spans="1:15" s="11" customFormat="1" ht="100.5" thickBot="1">
      <c r="A65" s="147" t="s">
        <v>0</v>
      </c>
      <c r="B65" s="148" t="s">
        <v>1</v>
      </c>
      <c r="C65" s="148" t="s">
        <v>2</v>
      </c>
      <c r="D65" s="229" t="s">
        <v>3</v>
      </c>
      <c r="E65" s="229" t="s">
        <v>4</v>
      </c>
      <c r="F65" s="229" t="s">
        <v>64</v>
      </c>
      <c r="G65" s="229" t="s">
        <v>6</v>
      </c>
      <c r="H65" s="229" t="s">
        <v>10</v>
      </c>
      <c r="I65" s="229" t="s">
        <v>11</v>
      </c>
      <c r="J65" s="229" t="s">
        <v>8</v>
      </c>
      <c r="K65" s="229" t="s">
        <v>9</v>
      </c>
      <c r="L65" s="150" t="s">
        <v>7</v>
      </c>
      <c r="M65" s="230" t="s">
        <v>20</v>
      </c>
    </row>
    <row r="66" spans="1:15" s="11" customFormat="1" ht="12.75" customHeight="1">
      <c r="A66" s="304">
        <v>43880</v>
      </c>
      <c r="B66" s="306" t="s">
        <v>12</v>
      </c>
      <c r="C66" s="306" t="s">
        <v>13</v>
      </c>
      <c r="D66" s="306" t="s">
        <v>14</v>
      </c>
      <c r="E66" s="308" t="s">
        <v>15</v>
      </c>
      <c r="F66" s="310">
        <v>3500</v>
      </c>
      <c r="G66" s="312">
        <v>3500</v>
      </c>
      <c r="H66" s="312">
        <v>1014.08</v>
      </c>
      <c r="I66" s="312">
        <v>2485.92</v>
      </c>
      <c r="J66" s="312">
        <v>0</v>
      </c>
      <c r="K66" s="312">
        <v>0</v>
      </c>
      <c r="L66" s="312">
        <v>462.12000000000006</v>
      </c>
      <c r="M66" s="55" t="s">
        <v>32</v>
      </c>
    </row>
    <row r="67" spans="1:15" s="11" customFormat="1" ht="12.75" customHeight="1" thickBot="1">
      <c r="A67" s="305"/>
      <c r="B67" s="307"/>
      <c r="C67" s="307"/>
      <c r="D67" s="307"/>
      <c r="E67" s="309"/>
      <c r="F67" s="311"/>
      <c r="G67" s="313"/>
      <c r="H67" s="313"/>
      <c r="I67" s="313"/>
      <c r="J67" s="313"/>
      <c r="K67" s="313"/>
      <c r="L67" s="313"/>
      <c r="M67" s="125" t="s">
        <v>26</v>
      </c>
    </row>
    <row r="68" spans="1:15" s="11" customFormat="1" ht="12.75" customHeight="1">
      <c r="A68" s="314">
        <v>43880</v>
      </c>
      <c r="B68" s="316" t="s">
        <v>12</v>
      </c>
      <c r="C68" s="316" t="s">
        <v>16</v>
      </c>
      <c r="D68" s="316" t="s">
        <v>17</v>
      </c>
      <c r="E68" s="318" t="s">
        <v>18</v>
      </c>
      <c r="F68" s="320">
        <v>4000</v>
      </c>
      <c r="G68" s="312">
        <v>4000</v>
      </c>
      <c r="H68" s="312">
        <v>1124.085</v>
      </c>
      <c r="I68" s="312">
        <f>G68-H68</f>
        <v>2875.915</v>
      </c>
      <c r="J68" s="312">
        <v>0</v>
      </c>
      <c r="K68" s="312">
        <v>40.155000000000001</v>
      </c>
      <c r="L68" s="312">
        <v>1083.93</v>
      </c>
      <c r="M68" s="55" t="s">
        <v>32</v>
      </c>
    </row>
    <row r="69" spans="1:15" s="11" customFormat="1" ht="12.75" customHeight="1" thickBot="1">
      <c r="A69" s="315"/>
      <c r="B69" s="317"/>
      <c r="C69" s="317"/>
      <c r="D69" s="317"/>
      <c r="E69" s="319"/>
      <c r="F69" s="321"/>
      <c r="G69" s="322"/>
      <c r="H69" s="322"/>
      <c r="I69" s="322"/>
      <c r="J69" s="322"/>
      <c r="K69" s="322"/>
      <c r="L69" s="322"/>
      <c r="M69" s="37" t="s">
        <v>26</v>
      </c>
    </row>
    <row r="70" spans="1:15" s="11" customFormat="1" ht="12.75" customHeight="1" thickBot="1">
      <c r="A70" s="302" t="s">
        <v>19</v>
      </c>
      <c r="B70" s="303"/>
      <c r="C70" s="303"/>
      <c r="D70" s="303"/>
      <c r="E70" s="303"/>
      <c r="F70" s="9">
        <f t="shared" ref="F70:L70" si="8">F66+F68</f>
        <v>7500</v>
      </c>
      <c r="G70" s="9">
        <f t="shared" si="8"/>
        <v>7500</v>
      </c>
      <c r="H70" s="9">
        <f t="shared" si="8"/>
        <v>2138.165</v>
      </c>
      <c r="I70" s="9">
        <f t="shared" si="8"/>
        <v>5361.835</v>
      </c>
      <c r="J70" s="9">
        <f t="shared" si="8"/>
        <v>0</v>
      </c>
      <c r="K70" s="9">
        <f t="shared" si="8"/>
        <v>40.155000000000001</v>
      </c>
      <c r="L70" s="9">
        <f t="shared" si="8"/>
        <v>1546.0500000000002</v>
      </c>
      <c r="M70" s="10"/>
    </row>
    <row r="71" spans="1:15" s="11" customFormat="1" ht="12.75" customHeight="1" thickBot="1">
      <c r="A71" s="224"/>
      <c r="B71" s="225"/>
      <c r="C71" s="225"/>
      <c r="D71" s="225"/>
      <c r="E71" s="225"/>
      <c r="F71" s="9"/>
      <c r="G71" s="9"/>
      <c r="H71" s="9"/>
      <c r="I71" s="9"/>
      <c r="J71" s="9"/>
      <c r="K71" s="9"/>
      <c r="L71" s="9"/>
      <c r="M71" s="10"/>
    </row>
    <row r="72" spans="1:15" s="11" customFormat="1" ht="100.5" thickBot="1">
      <c r="A72" s="147" t="s">
        <v>0</v>
      </c>
      <c r="B72" s="148" t="s">
        <v>1</v>
      </c>
      <c r="C72" s="148" t="s">
        <v>2</v>
      </c>
      <c r="D72" s="214" t="s">
        <v>3</v>
      </c>
      <c r="E72" s="214" t="s">
        <v>4</v>
      </c>
      <c r="F72" s="214" t="s">
        <v>64</v>
      </c>
      <c r="G72" s="214" t="s">
        <v>6</v>
      </c>
      <c r="H72" s="214" t="s">
        <v>10</v>
      </c>
      <c r="I72" s="214" t="s">
        <v>11</v>
      </c>
      <c r="J72" s="214" t="s">
        <v>8</v>
      </c>
      <c r="K72" s="214" t="s">
        <v>9</v>
      </c>
      <c r="L72" s="150" t="s">
        <v>7</v>
      </c>
      <c r="M72" s="215" t="s">
        <v>20</v>
      </c>
    </row>
    <row r="73" spans="1:15" s="11" customFormat="1" ht="12.75" customHeight="1">
      <c r="A73" s="304">
        <v>43879</v>
      </c>
      <c r="B73" s="306" t="s">
        <v>12</v>
      </c>
      <c r="C73" s="306" t="s">
        <v>13</v>
      </c>
      <c r="D73" s="306" t="s">
        <v>14</v>
      </c>
      <c r="E73" s="308" t="s">
        <v>15</v>
      </c>
      <c r="F73" s="310">
        <v>3500</v>
      </c>
      <c r="G73" s="312">
        <v>3500</v>
      </c>
      <c r="H73" s="312">
        <v>1014.08</v>
      </c>
      <c r="I73" s="312">
        <v>2485.92</v>
      </c>
      <c r="J73" s="312">
        <v>0</v>
      </c>
      <c r="K73" s="312">
        <v>0</v>
      </c>
      <c r="L73" s="312">
        <v>462.12000000000006</v>
      </c>
      <c r="M73" s="55" t="s">
        <v>32</v>
      </c>
    </row>
    <row r="74" spans="1:15" s="11" customFormat="1" ht="12.75" customHeight="1" thickBot="1">
      <c r="A74" s="305"/>
      <c r="B74" s="307"/>
      <c r="C74" s="307"/>
      <c r="D74" s="307"/>
      <c r="E74" s="309"/>
      <c r="F74" s="311"/>
      <c r="G74" s="313"/>
      <c r="H74" s="313"/>
      <c r="I74" s="313"/>
      <c r="J74" s="313"/>
      <c r="K74" s="313"/>
      <c r="L74" s="313"/>
      <c r="M74" s="125" t="s">
        <v>26</v>
      </c>
    </row>
    <row r="75" spans="1:15" s="11" customFormat="1" ht="12.75" customHeight="1">
      <c r="A75" s="314">
        <v>43879</v>
      </c>
      <c r="B75" s="316" t="s">
        <v>12</v>
      </c>
      <c r="C75" s="316" t="s">
        <v>16</v>
      </c>
      <c r="D75" s="316" t="s">
        <v>17</v>
      </c>
      <c r="E75" s="318" t="s">
        <v>18</v>
      </c>
      <c r="F75" s="320">
        <v>4000</v>
      </c>
      <c r="G75" s="312">
        <v>4000</v>
      </c>
      <c r="H75" s="312">
        <v>1124.085</v>
      </c>
      <c r="I75" s="312">
        <f>G75-H75</f>
        <v>2875.915</v>
      </c>
      <c r="J75" s="312">
        <v>0</v>
      </c>
      <c r="K75" s="312">
        <v>40.155000000000001</v>
      </c>
      <c r="L75" s="312">
        <v>1083.93</v>
      </c>
      <c r="M75" s="55" t="s">
        <v>32</v>
      </c>
    </row>
    <row r="76" spans="1:15" s="11" customFormat="1" ht="12.75" customHeight="1" thickBot="1">
      <c r="A76" s="315"/>
      <c r="B76" s="317"/>
      <c r="C76" s="317"/>
      <c r="D76" s="317"/>
      <c r="E76" s="319"/>
      <c r="F76" s="321"/>
      <c r="G76" s="322"/>
      <c r="H76" s="322"/>
      <c r="I76" s="322"/>
      <c r="J76" s="322"/>
      <c r="K76" s="322"/>
      <c r="L76" s="322"/>
      <c r="M76" s="37" t="s">
        <v>26</v>
      </c>
    </row>
    <row r="77" spans="1:15" s="11" customFormat="1" ht="15.75" thickBot="1">
      <c r="A77" s="302" t="s">
        <v>19</v>
      </c>
      <c r="B77" s="303"/>
      <c r="C77" s="303"/>
      <c r="D77" s="303"/>
      <c r="E77" s="303"/>
      <c r="F77" s="9">
        <f t="shared" ref="F77:L77" si="9">F73+F75</f>
        <v>7500</v>
      </c>
      <c r="G77" s="9">
        <f t="shared" si="9"/>
        <v>7500</v>
      </c>
      <c r="H77" s="9">
        <f t="shared" si="9"/>
        <v>2138.165</v>
      </c>
      <c r="I77" s="9">
        <f t="shared" si="9"/>
        <v>5361.835</v>
      </c>
      <c r="J77" s="9">
        <f t="shared" si="9"/>
        <v>0</v>
      </c>
      <c r="K77" s="9">
        <f t="shared" si="9"/>
        <v>40.155000000000001</v>
      </c>
      <c r="L77" s="9">
        <f t="shared" si="9"/>
        <v>1546.0500000000002</v>
      </c>
      <c r="M77" s="10"/>
      <c r="O77" s="234"/>
    </row>
    <row r="78" spans="1:15" s="84" customFormat="1">
      <c r="A78" s="195"/>
      <c r="B78" s="195"/>
      <c r="C78" s="195"/>
      <c r="D78" s="195"/>
      <c r="E78" s="195"/>
      <c r="F78" s="197"/>
      <c r="G78" s="197"/>
      <c r="H78" s="197"/>
      <c r="I78" s="197"/>
      <c r="J78" s="197"/>
      <c r="K78" s="197"/>
      <c r="L78" s="197"/>
      <c r="M78" s="198"/>
    </row>
    <row r="79" spans="1:15" s="11" customFormat="1" ht="100.5" thickBot="1">
      <c r="A79" s="38" t="s">
        <v>0</v>
      </c>
      <c r="B79" s="39" t="s">
        <v>1</v>
      </c>
      <c r="C79" s="39" t="s">
        <v>2</v>
      </c>
      <c r="D79" s="40" t="s">
        <v>3</v>
      </c>
      <c r="E79" s="40" t="s">
        <v>4</v>
      </c>
      <c r="F79" s="40" t="s">
        <v>64</v>
      </c>
      <c r="G79" s="40" t="s">
        <v>6</v>
      </c>
      <c r="H79" s="40" t="s">
        <v>10</v>
      </c>
      <c r="I79" s="40" t="s">
        <v>11</v>
      </c>
      <c r="J79" s="40" t="s">
        <v>8</v>
      </c>
      <c r="K79" s="40" t="s">
        <v>9</v>
      </c>
      <c r="L79" s="41" t="s">
        <v>7</v>
      </c>
      <c r="M79" s="42" t="s">
        <v>20</v>
      </c>
    </row>
    <row r="80" spans="1:15" s="11" customFormat="1" ht="12.75" customHeight="1">
      <c r="A80" s="304">
        <v>43878</v>
      </c>
      <c r="B80" s="306" t="s">
        <v>12</v>
      </c>
      <c r="C80" s="306" t="s">
        <v>13</v>
      </c>
      <c r="D80" s="306" t="s">
        <v>14</v>
      </c>
      <c r="E80" s="308" t="s">
        <v>15</v>
      </c>
      <c r="F80" s="310">
        <v>3500</v>
      </c>
      <c r="G80" s="312">
        <v>3500</v>
      </c>
      <c r="H80" s="312">
        <v>1014.08</v>
      </c>
      <c r="I80" s="312">
        <v>2485.92</v>
      </c>
      <c r="J80" s="312">
        <v>0</v>
      </c>
      <c r="K80" s="312">
        <v>0</v>
      </c>
      <c r="L80" s="312">
        <v>462.12000000000006</v>
      </c>
      <c r="M80" s="55" t="s">
        <v>32</v>
      </c>
    </row>
    <row r="81" spans="1:13" s="11" customFormat="1" ht="12.75" customHeight="1" thickBot="1">
      <c r="A81" s="305"/>
      <c r="B81" s="307"/>
      <c r="C81" s="307"/>
      <c r="D81" s="307"/>
      <c r="E81" s="309"/>
      <c r="F81" s="311"/>
      <c r="G81" s="313"/>
      <c r="H81" s="313"/>
      <c r="I81" s="313"/>
      <c r="J81" s="313"/>
      <c r="K81" s="313"/>
      <c r="L81" s="313"/>
      <c r="M81" s="125" t="s">
        <v>26</v>
      </c>
    </row>
    <row r="82" spans="1:13" s="11" customFormat="1" ht="12.75" customHeight="1">
      <c r="A82" s="314">
        <v>43878</v>
      </c>
      <c r="B82" s="316" t="s">
        <v>12</v>
      </c>
      <c r="C82" s="316" t="s">
        <v>16</v>
      </c>
      <c r="D82" s="316" t="s">
        <v>17</v>
      </c>
      <c r="E82" s="318" t="s">
        <v>18</v>
      </c>
      <c r="F82" s="320">
        <v>4000</v>
      </c>
      <c r="G82" s="312">
        <v>4000</v>
      </c>
      <c r="H82" s="312">
        <v>1124.085</v>
      </c>
      <c r="I82" s="312">
        <f>G82-H82</f>
        <v>2875.915</v>
      </c>
      <c r="J82" s="312">
        <v>117.69499999999999</v>
      </c>
      <c r="K82" s="312">
        <v>40.155000000000001</v>
      </c>
      <c r="L82" s="312">
        <v>966.23500000000001</v>
      </c>
      <c r="M82" s="55" t="s">
        <v>32</v>
      </c>
    </row>
    <row r="83" spans="1:13" s="11" customFormat="1" ht="12.75" customHeight="1" thickBot="1">
      <c r="A83" s="315"/>
      <c r="B83" s="317"/>
      <c r="C83" s="317"/>
      <c r="D83" s="317"/>
      <c r="E83" s="319"/>
      <c r="F83" s="321"/>
      <c r="G83" s="322"/>
      <c r="H83" s="322"/>
      <c r="I83" s="322"/>
      <c r="J83" s="322"/>
      <c r="K83" s="322"/>
      <c r="L83" s="322"/>
      <c r="M83" s="37" t="s">
        <v>26</v>
      </c>
    </row>
    <row r="84" spans="1:13" s="11" customFormat="1" ht="12.75" customHeight="1" thickBot="1">
      <c r="A84" s="302" t="s">
        <v>19</v>
      </c>
      <c r="B84" s="303"/>
      <c r="C84" s="303"/>
      <c r="D84" s="303"/>
      <c r="E84" s="303"/>
      <c r="F84" s="9">
        <f t="shared" ref="F84:L84" si="10">F80+F82</f>
        <v>7500</v>
      </c>
      <c r="G84" s="9">
        <f t="shared" si="10"/>
        <v>7500</v>
      </c>
      <c r="H84" s="9">
        <f t="shared" si="10"/>
        <v>2138.165</v>
      </c>
      <c r="I84" s="9">
        <f t="shared" si="10"/>
        <v>5361.835</v>
      </c>
      <c r="J84" s="9">
        <f t="shared" si="10"/>
        <v>117.69499999999999</v>
      </c>
      <c r="K84" s="9">
        <f t="shared" si="10"/>
        <v>40.155000000000001</v>
      </c>
      <c r="L84" s="9">
        <f t="shared" si="10"/>
        <v>1428.355</v>
      </c>
      <c r="M84" s="10"/>
    </row>
    <row r="85" spans="1:13" s="84" customFormat="1" ht="12.75" customHeight="1" thickBot="1">
      <c r="A85" s="178"/>
      <c r="B85" s="179"/>
      <c r="C85" s="179"/>
      <c r="D85" s="179"/>
      <c r="E85" s="179"/>
      <c r="F85" s="181"/>
      <c r="G85" s="181"/>
      <c r="H85" s="181"/>
      <c r="I85" s="181"/>
      <c r="J85" s="181"/>
      <c r="K85" s="181"/>
      <c r="L85" s="181"/>
      <c r="M85" s="182"/>
    </row>
    <row r="86" spans="1:13" s="11" customFormat="1" ht="100.5" thickBot="1">
      <c r="A86" s="147" t="s">
        <v>0</v>
      </c>
      <c r="B86" s="148" t="s">
        <v>1</v>
      </c>
      <c r="C86" s="148" t="s">
        <v>2</v>
      </c>
      <c r="D86" s="190" t="s">
        <v>3</v>
      </c>
      <c r="E86" s="190" t="s">
        <v>4</v>
      </c>
      <c r="F86" s="190" t="s">
        <v>64</v>
      </c>
      <c r="G86" s="190" t="s">
        <v>6</v>
      </c>
      <c r="H86" s="190" t="s">
        <v>10</v>
      </c>
      <c r="I86" s="190" t="s">
        <v>11</v>
      </c>
      <c r="J86" s="190" t="s">
        <v>8</v>
      </c>
      <c r="K86" s="190" t="s">
        <v>9</v>
      </c>
      <c r="L86" s="150" t="s">
        <v>7</v>
      </c>
      <c r="M86" s="191" t="s">
        <v>20</v>
      </c>
    </row>
    <row r="87" spans="1:13" s="11" customFormat="1" ht="12.75" customHeight="1">
      <c r="A87" s="304">
        <v>43876</v>
      </c>
      <c r="B87" s="306" t="s">
        <v>12</v>
      </c>
      <c r="C87" s="306" t="s">
        <v>13</v>
      </c>
      <c r="D87" s="306" t="s">
        <v>14</v>
      </c>
      <c r="E87" s="308" t="s">
        <v>15</v>
      </c>
      <c r="F87" s="310">
        <v>3500</v>
      </c>
      <c r="G87" s="312">
        <v>3500</v>
      </c>
      <c r="H87" s="312">
        <v>1014.08</v>
      </c>
      <c r="I87" s="312">
        <v>2485.92</v>
      </c>
      <c r="J87" s="312">
        <v>0</v>
      </c>
      <c r="K87" s="312">
        <v>0</v>
      </c>
      <c r="L87" s="312">
        <v>462.12000000000006</v>
      </c>
      <c r="M87" s="55" t="s">
        <v>32</v>
      </c>
    </row>
    <row r="88" spans="1:13" s="11" customFormat="1" ht="12.75" customHeight="1" thickBot="1">
      <c r="A88" s="305"/>
      <c r="B88" s="307"/>
      <c r="C88" s="307"/>
      <c r="D88" s="307"/>
      <c r="E88" s="309"/>
      <c r="F88" s="311"/>
      <c r="G88" s="313"/>
      <c r="H88" s="313"/>
      <c r="I88" s="313"/>
      <c r="J88" s="313"/>
      <c r="K88" s="313"/>
      <c r="L88" s="313"/>
      <c r="M88" s="125" t="s">
        <v>26</v>
      </c>
    </row>
    <row r="89" spans="1:13" s="11" customFormat="1" ht="12.75" customHeight="1">
      <c r="A89" s="314">
        <v>43876</v>
      </c>
      <c r="B89" s="316" t="s">
        <v>12</v>
      </c>
      <c r="C89" s="316" t="s">
        <v>16</v>
      </c>
      <c r="D89" s="316" t="s">
        <v>17</v>
      </c>
      <c r="E89" s="318" t="s">
        <v>18</v>
      </c>
      <c r="F89" s="320">
        <v>4000</v>
      </c>
      <c r="G89" s="312">
        <v>4000</v>
      </c>
      <c r="H89" s="312">
        <v>1124.085</v>
      </c>
      <c r="I89" s="312">
        <f>G89-H89</f>
        <v>2875.915</v>
      </c>
      <c r="J89" s="312">
        <v>117.69499999999999</v>
      </c>
      <c r="K89" s="312">
        <v>40.155000000000001</v>
      </c>
      <c r="L89" s="312">
        <v>966.23500000000001</v>
      </c>
      <c r="M89" s="55" t="s">
        <v>32</v>
      </c>
    </row>
    <row r="90" spans="1:13" s="11" customFormat="1" ht="12.75" customHeight="1" thickBot="1">
      <c r="A90" s="315"/>
      <c r="B90" s="317"/>
      <c r="C90" s="317"/>
      <c r="D90" s="317"/>
      <c r="E90" s="319"/>
      <c r="F90" s="321"/>
      <c r="G90" s="322"/>
      <c r="H90" s="322"/>
      <c r="I90" s="322"/>
      <c r="J90" s="322"/>
      <c r="K90" s="322"/>
      <c r="L90" s="322"/>
      <c r="M90" s="37" t="s">
        <v>26</v>
      </c>
    </row>
    <row r="91" spans="1:13" s="11" customFormat="1" ht="12.75" customHeight="1" thickBot="1">
      <c r="A91" s="302" t="s">
        <v>19</v>
      </c>
      <c r="B91" s="303"/>
      <c r="C91" s="303"/>
      <c r="D91" s="303"/>
      <c r="E91" s="303"/>
      <c r="F91" s="9">
        <f t="shared" ref="F91:L91" si="11">F87+F89</f>
        <v>7500</v>
      </c>
      <c r="G91" s="9">
        <f t="shared" si="11"/>
        <v>7500</v>
      </c>
      <c r="H91" s="9">
        <f t="shared" si="11"/>
        <v>2138.165</v>
      </c>
      <c r="I91" s="9">
        <f t="shared" si="11"/>
        <v>5361.835</v>
      </c>
      <c r="J91" s="9">
        <f t="shared" si="11"/>
        <v>117.69499999999999</v>
      </c>
      <c r="K91" s="9">
        <f t="shared" si="11"/>
        <v>40.155000000000001</v>
      </c>
      <c r="L91" s="9">
        <f t="shared" si="11"/>
        <v>1428.355</v>
      </c>
      <c r="M91" s="10"/>
    </row>
    <row r="92" spans="1:13" s="11" customFormat="1" ht="12.75" customHeight="1" thickBot="1">
      <c r="A92" s="83"/>
      <c r="B92" s="83"/>
      <c r="C92" s="83"/>
      <c r="D92" s="83"/>
      <c r="E92" s="83"/>
      <c r="F92" s="83"/>
      <c r="G92" s="83"/>
      <c r="H92" s="83"/>
      <c r="I92" s="83"/>
      <c r="J92" s="83"/>
      <c r="K92" s="83"/>
      <c r="L92" s="83"/>
      <c r="M92" s="83"/>
    </row>
    <row r="93" spans="1:13" s="11" customFormat="1" ht="100.5" thickBot="1">
      <c r="A93" s="147" t="s">
        <v>0</v>
      </c>
      <c r="B93" s="148" t="s">
        <v>1</v>
      </c>
      <c r="C93" s="148" t="s">
        <v>2</v>
      </c>
      <c r="D93" s="190" t="s">
        <v>3</v>
      </c>
      <c r="E93" s="190" t="s">
        <v>4</v>
      </c>
      <c r="F93" s="190" t="s">
        <v>64</v>
      </c>
      <c r="G93" s="190" t="s">
        <v>6</v>
      </c>
      <c r="H93" s="190" t="s">
        <v>10</v>
      </c>
      <c r="I93" s="190" t="s">
        <v>11</v>
      </c>
      <c r="J93" s="190" t="s">
        <v>8</v>
      </c>
      <c r="K93" s="190" t="s">
        <v>9</v>
      </c>
      <c r="L93" s="150" t="s">
        <v>7</v>
      </c>
      <c r="M93" s="191" t="s">
        <v>20</v>
      </c>
    </row>
    <row r="94" spans="1:13" s="11" customFormat="1" ht="12.75" customHeight="1">
      <c r="A94" s="304">
        <v>43875</v>
      </c>
      <c r="B94" s="306" t="s">
        <v>12</v>
      </c>
      <c r="C94" s="306" t="s">
        <v>13</v>
      </c>
      <c r="D94" s="306" t="s">
        <v>14</v>
      </c>
      <c r="E94" s="308" t="s">
        <v>15</v>
      </c>
      <c r="F94" s="310">
        <v>3500</v>
      </c>
      <c r="G94" s="312">
        <v>3500</v>
      </c>
      <c r="H94" s="312">
        <v>1014.08</v>
      </c>
      <c r="I94" s="312">
        <v>2485.92</v>
      </c>
      <c r="J94" s="312">
        <v>0</v>
      </c>
      <c r="K94" s="312">
        <v>0</v>
      </c>
      <c r="L94" s="312">
        <v>462.12000000000006</v>
      </c>
      <c r="M94" s="55" t="s">
        <v>32</v>
      </c>
    </row>
    <row r="95" spans="1:13" s="11" customFormat="1" ht="12.75" customHeight="1" thickBot="1">
      <c r="A95" s="305"/>
      <c r="B95" s="307"/>
      <c r="C95" s="307"/>
      <c r="D95" s="307"/>
      <c r="E95" s="309"/>
      <c r="F95" s="311"/>
      <c r="G95" s="313"/>
      <c r="H95" s="313"/>
      <c r="I95" s="313"/>
      <c r="J95" s="313"/>
      <c r="K95" s="313"/>
      <c r="L95" s="313"/>
      <c r="M95" s="125" t="s">
        <v>26</v>
      </c>
    </row>
    <row r="96" spans="1:13" s="11" customFormat="1" ht="12.75" customHeight="1">
      <c r="A96" s="314">
        <v>43875</v>
      </c>
      <c r="B96" s="316" t="s">
        <v>12</v>
      </c>
      <c r="C96" s="316" t="s">
        <v>16</v>
      </c>
      <c r="D96" s="316" t="s">
        <v>17</v>
      </c>
      <c r="E96" s="318" t="s">
        <v>18</v>
      </c>
      <c r="F96" s="320">
        <v>4000</v>
      </c>
      <c r="G96" s="312">
        <v>4000</v>
      </c>
      <c r="H96" s="312">
        <v>1006.39</v>
      </c>
      <c r="I96" s="312">
        <v>2993.61</v>
      </c>
      <c r="J96" s="312">
        <v>0</v>
      </c>
      <c r="K96" s="312">
        <v>40.155000000000001</v>
      </c>
      <c r="L96" s="312">
        <v>966.23500000000001</v>
      </c>
      <c r="M96" s="55" t="s">
        <v>32</v>
      </c>
    </row>
    <row r="97" spans="1:13" s="11" customFormat="1" ht="12.75" customHeight="1" thickBot="1">
      <c r="A97" s="315"/>
      <c r="B97" s="317"/>
      <c r="C97" s="317"/>
      <c r="D97" s="317"/>
      <c r="E97" s="319"/>
      <c r="F97" s="321"/>
      <c r="G97" s="322"/>
      <c r="H97" s="322"/>
      <c r="I97" s="322"/>
      <c r="J97" s="322"/>
      <c r="K97" s="322"/>
      <c r="L97" s="322"/>
      <c r="M97" s="37" t="s">
        <v>26</v>
      </c>
    </row>
    <row r="98" spans="1:13" s="11" customFormat="1" ht="12.75" customHeight="1" thickBot="1">
      <c r="A98" s="302" t="s">
        <v>19</v>
      </c>
      <c r="B98" s="303"/>
      <c r="C98" s="303"/>
      <c r="D98" s="303"/>
      <c r="E98" s="303"/>
      <c r="F98" s="9">
        <f t="shared" ref="F98:L98" si="12">F94+F96</f>
        <v>7500</v>
      </c>
      <c r="G98" s="9">
        <f t="shared" si="12"/>
        <v>7500</v>
      </c>
      <c r="H98" s="9">
        <f t="shared" si="12"/>
        <v>2020.47</v>
      </c>
      <c r="I98" s="9">
        <f t="shared" si="12"/>
        <v>5479.5300000000007</v>
      </c>
      <c r="J98" s="9">
        <f t="shared" si="12"/>
        <v>0</v>
      </c>
      <c r="K98" s="9">
        <f t="shared" si="12"/>
        <v>40.155000000000001</v>
      </c>
      <c r="L98" s="9">
        <f t="shared" si="12"/>
        <v>1428.355</v>
      </c>
      <c r="M98" s="10"/>
    </row>
    <row r="99" spans="1:13" s="11" customFormat="1" ht="12.75" customHeight="1" thickBot="1">
      <c r="A99" s="83"/>
      <c r="B99" s="83"/>
      <c r="C99" s="83"/>
      <c r="D99" s="83"/>
      <c r="E99" s="83"/>
      <c r="F99" s="83"/>
      <c r="G99" s="83"/>
      <c r="H99" s="83"/>
      <c r="I99" s="83"/>
      <c r="J99" s="83"/>
      <c r="K99" s="83"/>
      <c r="L99" s="83"/>
      <c r="M99" s="83"/>
    </row>
    <row r="100" spans="1:13" s="11" customFormat="1" ht="100.5" thickBot="1">
      <c r="A100" s="147" t="s">
        <v>0</v>
      </c>
      <c r="B100" s="148" t="s">
        <v>1</v>
      </c>
      <c r="C100" s="148" t="s">
        <v>2</v>
      </c>
      <c r="D100" s="173" t="s">
        <v>3</v>
      </c>
      <c r="E100" s="173" t="s">
        <v>4</v>
      </c>
      <c r="F100" s="173" t="s">
        <v>64</v>
      </c>
      <c r="G100" s="173" t="s">
        <v>6</v>
      </c>
      <c r="H100" s="173" t="s">
        <v>10</v>
      </c>
      <c r="I100" s="173" t="s">
        <v>11</v>
      </c>
      <c r="J100" s="173" t="s">
        <v>8</v>
      </c>
      <c r="K100" s="173" t="s">
        <v>9</v>
      </c>
      <c r="L100" s="150" t="s">
        <v>7</v>
      </c>
      <c r="M100" s="174" t="s">
        <v>20</v>
      </c>
    </row>
    <row r="101" spans="1:13" s="11" customFormat="1" ht="12.75" customHeight="1">
      <c r="A101" s="304">
        <v>43874</v>
      </c>
      <c r="B101" s="306" t="s">
        <v>12</v>
      </c>
      <c r="C101" s="306" t="s">
        <v>13</v>
      </c>
      <c r="D101" s="306" t="s">
        <v>14</v>
      </c>
      <c r="E101" s="308" t="s">
        <v>15</v>
      </c>
      <c r="F101" s="310">
        <v>3500</v>
      </c>
      <c r="G101" s="312">
        <v>3500</v>
      </c>
      <c r="H101" s="312">
        <v>1014.08</v>
      </c>
      <c r="I101" s="312">
        <v>2485.92</v>
      </c>
      <c r="J101" s="312">
        <v>0</v>
      </c>
      <c r="K101" s="312">
        <v>0</v>
      </c>
      <c r="L101" s="312">
        <v>462.12000000000006</v>
      </c>
      <c r="M101" s="55" t="s">
        <v>32</v>
      </c>
    </row>
    <row r="102" spans="1:13" s="11" customFormat="1" ht="12.75" customHeight="1" thickBot="1">
      <c r="A102" s="305"/>
      <c r="B102" s="307"/>
      <c r="C102" s="307"/>
      <c r="D102" s="307"/>
      <c r="E102" s="309"/>
      <c r="F102" s="311"/>
      <c r="G102" s="313"/>
      <c r="H102" s="313"/>
      <c r="I102" s="313"/>
      <c r="J102" s="313"/>
      <c r="K102" s="313"/>
      <c r="L102" s="313"/>
      <c r="M102" s="125" t="s">
        <v>26</v>
      </c>
    </row>
    <row r="103" spans="1:13" s="11" customFormat="1" ht="12.75" customHeight="1">
      <c r="A103" s="314">
        <v>43874</v>
      </c>
      <c r="B103" s="316" t="s">
        <v>12</v>
      </c>
      <c r="C103" s="316" t="s">
        <v>16</v>
      </c>
      <c r="D103" s="316" t="s">
        <v>17</v>
      </c>
      <c r="E103" s="318" t="s">
        <v>18</v>
      </c>
      <c r="F103" s="320">
        <v>4000</v>
      </c>
      <c r="G103" s="312">
        <v>4000</v>
      </c>
      <c r="H103" s="312">
        <v>1006.39</v>
      </c>
      <c r="I103" s="312">
        <v>2993.61</v>
      </c>
      <c r="J103" s="312">
        <v>39.6</v>
      </c>
      <c r="K103" s="312">
        <v>40.155000000000001</v>
      </c>
      <c r="L103" s="312">
        <v>926.63499999999999</v>
      </c>
      <c r="M103" s="55" t="s">
        <v>32</v>
      </c>
    </row>
    <row r="104" spans="1:13" s="11" customFormat="1" ht="12.75" customHeight="1" thickBot="1">
      <c r="A104" s="315"/>
      <c r="B104" s="317"/>
      <c r="C104" s="317"/>
      <c r="D104" s="317"/>
      <c r="E104" s="319"/>
      <c r="F104" s="321"/>
      <c r="G104" s="322"/>
      <c r="H104" s="322"/>
      <c r="I104" s="322"/>
      <c r="J104" s="322"/>
      <c r="K104" s="322"/>
      <c r="L104" s="322"/>
      <c r="M104" s="37" t="s">
        <v>26</v>
      </c>
    </row>
    <row r="105" spans="1:13" s="11" customFormat="1" ht="12.75" customHeight="1" thickBot="1">
      <c r="A105" s="302" t="s">
        <v>19</v>
      </c>
      <c r="B105" s="303"/>
      <c r="C105" s="303"/>
      <c r="D105" s="303"/>
      <c r="E105" s="303"/>
      <c r="F105" s="9">
        <f t="shared" ref="F105:L105" si="13">F101+F103</f>
        <v>7500</v>
      </c>
      <c r="G105" s="9">
        <f t="shared" si="13"/>
        <v>7500</v>
      </c>
      <c r="H105" s="9">
        <f t="shared" si="13"/>
        <v>2020.47</v>
      </c>
      <c r="I105" s="9">
        <f t="shared" si="13"/>
        <v>5479.5300000000007</v>
      </c>
      <c r="J105" s="9">
        <f t="shared" si="13"/>
        <v>39.6</v>
      </c>
      <c r="K105" s="9">
        <f t="shared" si="13"/>
        <v>40.155000000000001</v>
      </c>
      <c r="L105" s="9">
        <f t="shared" si="13"/>
        <v>1388.7550000000001</v>
      </c>
      <c r="M105" s="10"/>
    </row>
    <row r="106" spans="1:13" s="11" customFormat="1" ht="12.75" customHeight="1" thickBot="1">
      <c r="A106" s="83"/>
      <c r="B106" s="83"/>
      <c r="C106" s="83"/>
      <c r="D106" s="83"/>
      <c r="E106" s="83"/>
      <c r="F106" s="83"/>
      <c r="G106" s="83"/>
      <c r="H106" s="83"/>
      <c r="I106" s="83"/>
      <c r="J106" s="83"/>
      <c r="K106" s="83"/>
      <c r="L106" s="83"/>
      <c r="M106" s="83"/>
    </row>
    <row r="107" spans="1:13" s="11" customFormat="1" ht="100.5" thickBot="1">
      <c r="A107" s="147" t="s">
        <v>0</v>
      </c>
      <c r="B107" s="148" t="s">
        <v>1</v>
      </c>
      <c r="C107" s="148" t="s">
        <v>2</v>
      </c>
      <c r="D107" s="149" t="s">
        <v>3</v>
      </c>
      <c r="E107" s="149" t="s">
        <v>4</v>
      </c>
      <c r="F107" s="150" t="s">
        <v>5</v>
      </c>
      <c r="G107" s="149" t="s">
        <v>6</v>
      </c>
      <c r="H107" s="149" t="s">
        <v>10</v>
      </c>
      <c r="I107" s="149" t="s">
        <v>11</v>
      </c>
      <c r="J107" s="149" t="s">
        <v>8</v>
      </c>
      <c r="K107" s="149" t="s">
        <v>9</v>
      </c>
      <c r="L107" s="150" t="s">
        <v>7</v>
      </c>
      <c r="M107" s="151" t="s">
        <v>20</v>
      </c>
    </row>
    <row r="108" spans="1:13" s="11" customFormat="1" ht="12.75" customHeight="1">
      <c r="A108" s="304">
        <v>43873</v>
      </c>
      <c r="B108" s="306" t="s">
        <v>12</v>
      </c>
      <c r="C108" s="306" t="s">
        <v>13</v>
      </c>
      <c r="D108" s="306" t="s">
        <v>14</v>
      </c>
      <c r="E108" s="308" t="s">
        <v>15</v>
      </c>
      <c r="F108" s="310">
        <v>3500</v>
      </c>
      <c r="G108" s="312">
        <v>3500</v>
      </c>
      <c r="H108" s="312">
        <v>1257.5000000000011</v>
      </c>
      <c r="I108" s="312">
        <v>2242.4999999999991</v>
      </c>
      <c r="J108" s="312">
        <v>0</v>
      </c>
      <c r="K108" s="312">
        <v>0</v>
      </c>
      <c r="L108" s="312">
        <v>462.12000000000006</v>
      </c>
      <c r="M108" s="55" t="s">
        <v>32</v>
      </c>
    </row>
    <row r="109" spans="1:13" s="11" customFormat="1" ht="12.75" customHeight="1" thickBot="1">
      <c r="A109" s="305"/>
      <c r="B109" s="307"/>
      <c r="C109" s="307"/>
      <c r="D109" s="307"/>
      <c r="E109" s="309"/>
      <c r="F109" s="311"/>
      <c r="G109" s="313"/>
      <c r="H109" s="313"/>
      <c r="I109" s="313"/>
      <c r="J109" s="313"/>
      <c r="K109" s="313"/>
      <c r="L109" s="313"/>
      <c r="M109" s="125" t="s">
        <v>26</v>
      </c>
    </row>
    <row r="110" spans="1:13" s="11" customFormat="1" ht="12.75" customHeight="1">
      <c r="A110" s="314">
        <v>43873</v>
      </c>
      <c r="B110" s="316" t="s">
        <v>12</v>
      </c>
      <c r="C110" s="316" t="s">
        <v>16</v>
      </c>
      <c r="D110" s="316" t="s">
        <v>17</v>
      </c>
      <c r="E110" s="318" t="s">
        <v>18</v>
      </c>
      <c r="F110" s="320">
        <v>4000</v>
      </c>
      <c r="G110" s="312">
        <v>4000</v>
      </c>
      <c r="H110" s="312">
        <v>966.79</v>
      </c>
      <c r="I110" s="312">
        <f>G110-H110</f>
        <v>3033.21</v>
      </c>
      <c r="J110" s="312">
        <v>0</v>
      </c>
      <c r="K110" s="312">
        <v>40.155000000000001</v>
      </c>
      <c r="L110" s="312">
        <v>926.63499999999999</v>
      </c>
      <c r="M110" s="55" t="s">
        <v>32</v>
      </c>
    </row>
    <row r="111" spans="1:13" s="11" customFormat="1" ht="12.75" customHeight="1" thickBot="1">
      <c r="A111" s="315"/>
      <c r="B111" s="317"/>
      <c r="C111" s="317"/>
      <c r="D111" s="317"/>
      <c r="E111" s="319"/>
      <c r="F111" s="321"/>
      <c r="G111" s="322"/>
      <c r="H111" s="322"/>
      <c r="I111" s="322"/>
      <c r="J111" s="322"/>
      <c r="K111" s="322"/>
      <c r="L111" s="322"/>
      <c r="M111" s="37" t="s">
        <v>26</v>
      </c>
    </row>
    <row r="112" spans="1:13" s="11" customFormat="1" ht="12.75" customHeight="1" thickBot="1">
      <c r="A112" s="302" t="s">
        <v>19</v>
      </c>
      <c r="B112" s="303"/>
      <c r="C112" s="303"/>
      <c r="D112" s="303"/>
      <c r="E112" s="303"/>
      <c r="F112" s="113">
        <v>7500</v>
      </c>
      <c r="G112" s="9">
        <v>7500</v>
      </c>
      <c r="H112" s="9">
        <v>2224.2900000000009</v>
      </c>
      <c r="I112" s="9">
        <v>5275.7099999999991</v>
      </c>
      <c r="J112" s="9">
        <v>0</v>
      </c>
      <c r="K112" s="9">
        <v>40.155000000000001</v>
      </c>
      <c r="L112" s="9">
        <v>1388.7550000000001</v>
      </c>
      <c r="M112" s="10"/>
    </row>
    <row r="113" spans="1:13" s="11" customFormat="1" ht="12.75" customHeight="1" thickBot="1">
      <c r="A113" s="83"/>
      <c r="B113" s="83"/>
      <c r="C113" s="83"/>
      <c r="D113" s="83"/>
      <c r="E113" s="83"/>
      <c r="F113" s="83"/>
      <c r="G113" s="83"/>
      <c r="H113" s="83"/>
      <c r="I113" s="83"/>
      <c r="J113" s="83"/>
      <c r="K113" s="83"/>
      <c r="L113" s="83"/>
      <c r="M113" s="83"/>
    </row>
    <row r="114" spans="1:13" s="11" customFormat="1" ht="100.5" thickBot="1">
      <c r="A114" s="147" t="s">
        <v>0</v>
      </c>
      <c r="B114" s="148" t="s">
        <v>1</v>
      </c>
      <c r="C114" s="148" t="s">
        <v>2</v>
      </c>
      <c r="D114" s="149" t="s">
        <v>3</v>
      </c>
      <c r="E114" s="149" t="s">
        <v>4</v>
      </c>
      <c r="F114" s="150" t="s">
        <v>5</v>
      </c>
      <c r="G114" s="149" t="s">
        <v>6</v>
      </c>
      <c r="H114" s="149" t="s">
        <v>10</v>
      </c>
      <c r="I114" s="149" t="s">
        <v>11</v>
      </c>
      <c r="J114" s="149" t="s">
        <v>8</v>
      </c>
      <c r="K114" s="149" t="s">
        <v>9</v>
      </c>
      <c r="L114" s="150" t="s">
        <v>7</v>
      </c>
      <c r="M114" s="151" t="s">
        <v>20</v>
      </c>
    </row>
    <row r="115" spans="1:13" s="11" customFormat="1" ht="12.75" customHeight="1">
      <c r="A115" s="304">
        <v>43872</v>
      </c>
      <c r="B115" s="306" t="s">
        <v>12</v>
      </c>
      <c r="C115" s="306" t="s">
        <v>13</v>
      </c>
      <c r="D115" s="306" t="s">
        <v>14</v>
      </c>
      <c r="E115" s="308" t="s">
        <v>15</v>
      </c>
      <c r="F115" s="310">
        <v>3500</v>
      </c>
      <c r="G115" s="312">
        <v>3500</v>
      </c>
      <c r="H115" s="312">
        <v>1257.5000000000011</v>
      </c>
      <c r="I115" s="312">
        <v>2242.4999999999991</v>
      </c>
      <c r="J115" s="312">
        <v>0</v>
      </c>
      <c r="K115" s="312">
        <v>0</v>
      </c>
      <c r="L115" s="312">
        <v>462.12000000000006</v>
      </c>
      <c r="M115" s="55" t="s">
        <v>32</v>
      </c>
    </row>
    <row r="116" spans="1:13" s="11" customFormat="1" ht="12.75" customHeight="1" thickBot="1">
      <c r="A116" s="305"/>
      <c r="B116" s="307"/>
      <c r="C116" s="307"/>
      <c r="D116" s="307"/>
      <c r="E116" s="309"/>
      <c r="F116" s="311"/>
      <c r="G116" s="313"/>
      <c r="H116" s="313"/>
      <c r="I116" s="313"/>
      <c r="J116" s="313"/>
      <c r="K116" s="313"/>
      <c r="L116" s="313"/>
      <c r="M116" s="125" t="s">
        <v>26</v>
      </c>
    </row>
    <row r="117" spans="1:13" s="11" customFormat="1" ht="12.75" customHeight="1">
      <c r="A117" s="314">
        <v>43872</v>
      </c>
      <c r="B117" s="316" t="s">
        <v>12</v>
      </c>
      <c r="C117" s="316" t="s">
        <v>16</v>
      </c>
      <c r="D117" s="316" t="s">
        <v>17</v>
      </c>
      <c r="E117" s="318" t="s">
        <v>18</v>
      </c>
      <c r="F117" s="320">
        <v>4000</v>
      </c>
      <c r="G117" s="312">
        <v>4000</v>
      </c>
      <c r="H117" s="312">
        <v>966.79</v>
      </c>
      <c r="I117" s="312">
        <v>3033.21</v>
      </c>
      <c r="J117" s="312">
        <v>0</v>
      </c>
      <c r="K117" s="312">
        <v>40.155000000000001</v>
      </c>
      <c r="L117" s="312">
        <v>926.63499999999999</v>
      </c>
      <c r="M117" s="295" t="s">
        <v>32</v>
      </c>
    </row>
    <row r="118" spans="1:13" s="11" customFormat="1" ht="12.75" customHeight="1">
      <c r="A118" s="344"/>
      <c r="B118" s="298"/>
      <c r="C118" s="298"/>
      <c r="D118" s="298"/>
      <c r="E118" s="299"/>
      <c r="F118" s="300"/>
      <c r="G118" s="301"/>
      <c r="H118" s="301"/>
      <c r="I118" s="301"/>
      <c r="J118" s="301"/>
      <c r="K118" s="301"/>
      <c r="L118" s="301"/>
      <c r="M118" s="296"/>
    </row>
    <row r="119" spans="1:13" s="11" customFormat="1" ht="12.75" customHeight="1" thickBot="1">
      <c r="A119" s="315"/>
      <c r="B119" s="317"/>
      <c r="C119" s="317"/>
      <c r="D119" s="317"/>
      <c r="E119" s="319"/>
      <c r="F119" s="321"/>
      <c r="G119" s="322"/>
      <c r="H119" s="322"/>
      <c r="I119" s="322"/>
      <c r="J119" s="322"/>
      <c r="K119" s="322"/>
      <c r="L119" s="322"/>
      <c r="M119" s="37" t="s">
        <v>26</v>
      </c>
    </row>
    <row r="120" spans="1:13" s="11" customFormat="1" ht="12.75" customHeight="1" thickBot="1">
      <c r="A120" s="302" t="s">
        <v>19</v>
      </c>
      <c r="B120" s="303"/>
      <c r="C120" s="303"/>
      <c r="D120" s="303"/>
      <c r="E120" s="303"/>
      <c r="F120" s="113">
        <v>7500</v>
      </c>
      <c r="G120" s="9">
        <v>7500</v>
      </c>
      <c r="H120" s="9">
        <v>2224.2900000000009</v>
      </c>
      <c r="I120" s="9">
        <v>5275.7099999999991</v>
      </c>
      <c r="J120" s="9">
        <v>0</v>
      </c>
      <c r="K120" s="9">
        <v>40.155000000000001</v>
      </c>
      <c r="L120" s="9">
        <v>1388.7550000000001</v>
      </c>
      <c r="M120" s="10"/>
    </row>
    <row r="121" spans="1:13" s="11" customFormat="1" ht="12.75" customHeight="1" thickBot="1">
      <c r="A121" s="83"/>
      <c r="B121" s="83"/>
      <c r="C121" s="83"/>
      <c r="D121" s="83"/>
      <c r="E121" s="83"/>
      <c r="F121" s="83"/>
      <c r="G121" s="83"/>
      <c r="H121" s="83"/>
      <c r="I121" s="83"/>
      <c r="J121" s="83"/>
      <c r="K121" s="83"/>
      <c r="L121" s="83"/>
      <c r="M121" s="83"/>
    </row>
    <row r="122" spans="1:13" s="11" customFormat="1" ht="100.5" thickBot="1">
      <c r="A122" s="147" t="s">
        <v>0</v>
      </c>
      <c r="B122" s="148" t="s">
        <v>1</v>
      </c>
      <c r="C122" s="148" t="s">
        <v>2</v>
      </c>
      <c r="D122" s="149" t="s">
        <v>3</v>
      </c>
      <c r="E122" s="149" t="s">
        <v>4</v>
      </c>
      <c r="F122" s="150" t="s">
        <v>5</v>
      </c>
      <c r="G122" s="149" t="s">
        <v>6</v>
      </c>
      <c r="H122" s="149" t="s">
        <v>10</v>
      </c>
      <c r="I122" s="149" t="s">
        <v>11</v>
      </c>
      <c r="J122" s="149" t="s">
        <v>8</v>
      </c>
      <c r="K122" s="149" t="s">
        <v>9</v>
      </c>
      <c r="L122" s="150" t="s">
        <v>7</v>
      </c>
      <c r="M122" s="151" t="s">
        <v>20</v>
      </c>
    </row>
    <row r="123" spans="1:13" s="11" customFormat="1" ht="12.75" customHeight="1">
      <c r="A123" s="304">
        <v>43871</v>
      </c>
      <c r="B123" s="306" t="s">
        <v>12</v>
      </c>
      <c r="C123" s="306" t="s">
        <v>13</v>
      </c>
      <c r="D123" s="306" t="s">
        <v>14</v>
      </c>
      <c r="E123" s="308" t="s">
        <v>15</v>
      </c>
      <c r="F123" s="310">
        <v>3500</v>
      </c>
      <c r="G123" s="312">
        <v>3500</v>
      </c>
      <c r="H123" s="312">
        <v>1257.5000000000011</v>
      </c>
      <c r="I123" s="312">
        <v>2242.4999999999991</v>
      </c>
      <c r="J123" s="312">
        <v>0</v>
      </c>
      <c r="K123" s="312">
        <v>0</v>
      </c>
      <c r="L123" s="312">
        <v>462.12000000000006</v>
      </c>
      <c r="M123" s="55" t="s">
        <v>32</v>
      </c>
    </row>
    <row r="124" spans="1:13" s="11" customFormat="1" ht="12.75" customHeight="1" thickBot="1">
      <c r="A124" s="305"/>
      <c r="B124" s="307"/>
      <c r="C124" s="307"/>
      <c r="D124" s="307"/>
      <c r="E124" s="309"/>
      <c r="F124" s="311"/>
      <c r="G124" s="313"/>
      <c r="H124" s="313"/>
      <c r="I124" s="313"/>
      <c r="J124" s="313"/>
      <c r="K124" s="313"/>
      <c r="L124" s="313"/>
      <c r="M124" s="125" t="s">
        <v>26</v>
      </c>
    </row>
    <row r="125" spans="1:13" s="11" customFormat="1" ht="12.75" customHeight="1">
      <c r="A125" s="314">
        <v>43871</v>
      </c>
      <c r="B125" s="316" t="s">
        <v>12</v>
      </c>
      <c r="C125" s="316" t="s">
        <v>16</v>
      </c>
      <c r="D125" s="316" t="s">
        <v>17</v>
      </c>
      <c r="E125" s="318" t="s">
        <v>18</v>
      </c>
      <c r="F125" s="320">
        <v>4000</v>
      </c>
      <c r="G125" s="312">
        <v>4000</v>
      </c>
      <c r="H125" s="312">
        <v>966.79</v>
      </c>
      <c r="I125" s="312">
        <v>3033.21</v>
      </c>
      <c r="J125" s="312">
        <v>0</v>
      </c>
      <c r="K125" s="312">
        <v>40.155000000000001</v>
      </c>
      <c r="L125" s="312">
        <v>926.63499999999999</v>
      </c>
      <c r="M125" s="55" t="s">
        <v>32</v>
      </c>
    </row>
    <row r="126" spans="1:13" s="11" customFormat="1" ht="12.75" customHeight="1" thickBot="1">
      <c r="A126" s="315"/>
      <c r="B126" s="317"/>
      <c r="C126" s="317"/>
      <c r="D126" s="317"/>
      <c r="E126" s="319"/>
      <c r="F126" s="321"/>
      <c r="G126" s="322"/>
      <c r="H126" s="322"/>
      <c r="I126" s="322"/>
      <c r="J126" s="322"/>
      <c r="K126" s="322"/>
      <c r="L126" s="322"/>
      <c r="M126" s="37" t="s">
        <v>26</v>
      </c>
    </row>
    <row r="127" spans="1:13" s="11" customFormat="1" ht="12.75" customHeight="1" thickBot="1">
      <c r="A127" s="302" t="s">
        <v>19</v>
      </c>
      <c r="B127" s="303"/>
      <c r="C127" s="303"/>
      <c r="D127" s="303"/>
      <c r="E127" s="303"/>
      <c r="F127" s="113">
        <v>7500</v>
      </c>
      <c r="G127" s="9">
        <v>7500</v>
      </c>
      <c r="H127" s="9">
        <v>2224.2900000000009</v>
      </c>
      <c r="I127" s="9">
        <v>5275.7099999999991</v>
      </c>
      <c r="J127" s="9">
        <v>0</v>
      </c>
      <c r="K127" s="9">
        <v>40.155000000000001</v>
      </c>
      <c r="L127" s="9">
        <v>1388.7550000000001</v>
      </c>
      <c r="M127" s="10"/>
    </row>
    <row r="128" spans="1:13" s="84" customFormat="1" ht="12.75" customHeight="1" thickBot="1">
      <c r="A128" s="83"/>
      <c r="B128" s="83"/>
      <c r="C128" s="83"/>
      <c r="D128" s="83"/>
      <c r="E128" s="83"/>
      <c r="F128" s="83"/>
      <c r="G128" s="83"/>
      <c r="H128" s="83"/>
      <c r="I128" s="83"/>
      <c r="J128" s="83"/>
      <c r="K128" s="83"/>
      <c r="L128" s="83"/>
      <c r="M128" s="83"/>
    </row>
    <row r="129" spans="1:13" s="11" customFormat="1" ht="100.5" thickBot="1">
      <c r="A129" s="147" t="s">
        <v>0</v>
      </c>
      <c r="B129" s="148" t="s">
        <v>1</v>
      </c>
      <c r="C129" s="148" t="s">
        <v>2</v>
      </c>
      <c r="D129" s="149" t="s">
        <v>3</v>
      </c>
      <c r="E129" s="149" t="s">
        <v>4</v>
      </c>
      <c r="F129" s="150" t="s">
        <v>5</v>
      </c>
      <c r="G129" s="149" t="s">
        <v>6</v>
      </c>
      <c r="H129" s="149" t="s">
        <v>10</v>
      </c>
      <c r="I129" s="149" t="s">
        <v>11</v>
      </c>
      <c r="J129" s="149" t="s">
        <v>8</v>
      </c>
      <c r="K129" s="149" t="s">
        <v>9</v>
      </c>
      <c r="L129" s="150" t="s">
        <v>7</v>
      </c>
      <c r="M129" s="151" t="s">
        <v>20</v>
      </c>
    </row>
    <row r="130" spans="1:13" s="84" customFormat="1" ht="12.75" customHeight="1">
      <c r="A130" s="304">
        <v>43868</v>
      </c>
      <c r="B130" s="306" t="s">
        <v>12</v>
      </c>
      <c r="C130" s="306" t="s">
        <v>13</v>
      </c>
      <c r="D130" s="306" t="s">
        <v>14</v>
      </c>
      <c r="E130" s="329" t="s">
        <v>15</v>
      </c>
      <c r="F130" s="351">
        <v>3500</v>
      </c>
      <c r="G130" s="346">
        <v>3500</v>
      </c>
      <c r="H130" s="346">
        <v>1579.8650000000002</v>
      </c>
      <c r="I130" s="346">
        <v>1920.1349999999998</v>
      </c>
      <c r="J130" s="346">
        <v>0</v>
      </c>
      <c r="K130" s="346">
        <v>0</v>
      </c>
      <c r="L130" s="346">
        <v>784.49</v>
      </c>
      <c r="M130" s="295" t="s">
        <v>32</v>
      </c>
    </row>
    <row r="131" spans="1:13" s="84" customFormat="1" ht="12.75" customHeight="1" thickBot="1">
      <c r="A131" s="344"/>
      <c r="B131" s="298"/>
      <c r="C131" s="298"/>
      <c r="D131" s="298"/>
      <c r="E131" s="331"/>
      <c r="F131" s="300"/>
      <c r="G131" s="301"/>
      <c r="H131" s="301"/>
      <c r="I131" s="301"/>
      <c r="J131" s="301"/>
      <c r="K131" s="301"/>
      <c r="L131" s="301"/>
      <c r="M131" s="296"/>
    </row>
    <row r="132" spans="1:13" s="84" customFormat="1" ht="12.75" customHeight="1" thickBot="1">
      <c r="A132" s="305"/>
      <c r="B132" s="307"/>
      <c r="C132" s="307"/>
      <c r="D132" s="307"/>
      <c r="E132" s="309"/>
      <c r="F132" s="352"/>
      <c r="G132" s="313"/>
      <c r="H132" s="313"/>
      <c r="I132" s="313"/>
      <c r="J132" s="313"/>
      <c r="K132" s="313"/>
      <c r="L132" s="313"/>
      <c r="M132" s="125" t="s">
        <v>26</v>
      </c>
    </row>
    <row r="133" spans="1:13" s="84" customFormat="1" ht="12.75" customHeight="1">
      <c r="A133" s="314">
        <v>43868</v>
      </c>
      <c r="B133" s="316" t="s">
        <v>12</v>
      </c>
      <c r="C133" s="316" t="s">
        <v>16</v>
      </c>
      <c r="D133" s="316" t="s">
        <v>17</v>
      </c>
      <c r="E133" s="318" t="s">
        <v>18</v>
      </c>
      <c r="F133" s="320">
        <v>4000</v>
      </c>
      <c r="G133" s="312">
        <v>4000</v>
      </c>
      <c r="H133" s="312">
        <v>996.57500000000016</v>
      </c>
      <c r="I133" s="312">
        <v>3003.4249999999997</v>
      </c>
      <c r="J133" s="312">
        <v>0</v>
      </c>
      <c r="K133" s="312">
        <v>69.94</v>
      </c>
      <c r="L133" s="312">
        <v>926.63499999999999</v>
      </c>
      <c r="M133" s="295" t="s">
        <v>32</v>
      </c>
    </row>
    <row r="134" spans="1:13" s="84" customFormat="1" ht="12.75" customHeight="1" thickBot="1">
      <c r="A134" s="344"/>
      <c r="B134" s="298"/>
      <c r="C134" s="298"/>
      <c r="D134" s="298"/>
      <c r="E134" s="299"/>
      <c r="F134" s="300"/>
      <c r="G134" s="301"/>
      <c r="H134" s="301"/>
      <c r="I134" s="301"/>
      <c r="J134" s="301"/>
      <c r="K134" s="301"/>
      <c r="L134" s="301"/>
      <c r="M134" s="296"/>
    </row>
    <row r="135" spans="1:13" s="84" customFormat="1" ht="12.75" customHeight="1" thickBot="1">
      <c r="A135" s="315"/>
      <c r="B135" s="317"/>
      <c r="C135" s="317"/>
      <c r="D135" s="317"/>
      <c r="E135" s="319"/>
      <c r="F135" s="321"/>
      <c r="G135" s="322"/>
      <c r="H135" s="322"/>
      <c r="I135" s="322"/>
      <c r="J135" s="322"/>
      <c r="K135" s="322"/>
      <c r="L135" s="322"/>
      <c r="M135" s="37" t="s">
        <v>26</v>
      </c>
    </row>
    <row r="136" spans="1:13" s="84" customFormat="1" ht="12.75" customHeight="1" thickBot="1">
      <c r="A136" s="302" t="s">
        <v>19</v>
      </c>
      <c r="B136" s="303"/>
      <c r="C136" s="303"/>
      <c r="D136" s="303"/>
      <c r="E136" s="303"/>
      <c r="F136" s="113">
        <v>7500</v>
      </c>
      <c r="G136" s="9">
        <v>7500</v>
      </c>
      <c r="H136" s="9">
        <v>2576.4400000000005</v>
      </c>
      <c r="I136" s="9">
        <v>4923.5599999999995</v>
      </c>
      <c r="J136" s="9">
        <v>0</v>
      </c>
      <c r="K136" s="9">
        <v>69.94</v>
      </c>
      <c r="L136" s="9">
        <v>1711.125</v>
      </c>
      <c r="M136" s="10"/>
    </row>
    <row r="137" spans="1:13" s="84" customFormat="1" ht="12.75" customHeight="1" thickBot="1">
      <c r="A137" s="83"/>
      <c r="B137" s="83"/>
      <c r="C137" s="83"/>
      <c r="D137" s="83"/>
      <c r="E137" s="83"/>
      <c r="F137" s="83"/>
      <c r="G137" s="83"/>
      <c r="H137" s="83"/>
      <c r="I137" s="83"/>
      <c r="J137" s="83"/>
      <c r="K137" s="83"/>
      <c r="L137" s="83"/>
      <c r="M137" s="83"/>
    </row>
    <row r="138" spans="1:13" s="11" customFormat="1" ht="100.5" thickBot="1">
      <c r="A138" s="3" t="s">
        <v>0</v>
      </c>
      <c r="B138" s="4" t="s">
        <v>1</v>
      </c>
      <c r="C138" s="4" t="s">
        <v>2</v>
      </c>
      <c r="D138" s="98" t="s">
        <v>3</v>
      </c>
      <c r="E138" s="98" t="s">
        <v>4</v>
      </c>
      <c r="F138" s="6" t="s">
        <v>5</v>
      </c>
      <c r="G138" s="98" t="s">
        <v>6</v>
      </c>
      <c r="H138" s="98" t="s">
        <v>10</v>
      </c>
      <c r="I138" s="98" t="s">
        <v>11</v>
      </c>
      <c r="J138" s="98" t="s">
        <v>8</v>
      </c>
      <c r="K138" s="98" t="s">
        <v>9</v>
      </c>
      <c r="L138" s="6" t="s">
        <v>7</v>
      </c>
      <c r="M138" s="99" t="s">
        <v>20</v>
      </c>
    </row>
    <row r="139" spans="1:13" s="11" customFormat="1" ht="12.75" customHeight="1">
      <c r="A139" s="304">
        <v>43867</v>
      </c>
      <c r="B139" s="306" t="s">
        <v>12</v>
      </c>
      <c r="C139" s="306" t="s">
        <v>13</v>
      </c>
      <c r="D139" s="306" t="s">
        <v>14</v>
      </c>
      <c r="E139" s="329" t="s">
        <v>15</v>
      </c>
      <c r="F139" s="351">
        <v>3500</v>
      </c>
      <c r="G139" s="346">
        <v>3500</v>
      </c>
      <c r="H139" s="346">
        <v>1579.8650000000002</v>
      </c>
      <c r="I139" s="346">
        <v>1920.1349999999998</v>
      </c>
      <c r="J139" s="346">
        <v>0</v>
      </c>
      <c r="K139" s="346">
        <v>0</v>
      </c>
      <c r="L139" s="346">
        <v>784.49</v>
      </c>
      <c r="M139" s="295" t="s">
        <v>32</v>
      </c>
    </row>
    <row r="140" spans="1:13" s="11" customFormat="1" ht="12.75" customHeight="1">
      <c r="A140" s="344"/>
      <c r="B140" s="298"/>
      <c r="C140" s="298"/>
      <c r="D140" s="298"/>
      <c r="E140" s="330"/>
      <c r="F140" s="300"/>
      <c r="G140" s="301"/>
      <c r="H140" s="301"/>
      <c r="I140" s="301"/>
      <c r="J140" s="301"/>
      <c r="K140" s="301"/>
      <c r="L140" s="301"/>
      <c r="M140" s="296"/>
    </row>
    <row r="141" spans="1:13" s="11" customFormat="1" ht="12.75" customHeight="1" thickBot="1">
      <c r="A141" s="305"/>
      <c r="B141" s="307"/>
      <c r="C141" s="307"/>
      <c r="D141" s="307"/>
      <c r="E141" s="331"/>
      <c r="F141" s="352"/>
      <c r="G141" s="313"/>
      <c r="H141" s="313"/>
      <c r="I141" s="313"/>
      <c r="J141" s="313"/>
      <c r="K141" s="313"/>
      <c r="L141" s="313"/>
      <c r="M141" s="125" t="s">
        <v>26</v>
      </c>
    </row>
    <row r="142" spans="1:13" s="11" customFormat="1" ht="12.75" customHeight="1">
      <c r="A142" s="314">
        <v>43867</v>
      </c>
      <c r="B142" s="316" t="s">
        <v>12</v>
      </c>
      <c r="C142" s="316" t="s">
        <v>16</v>
      </c>
      <c r="D142" s="316" t="s">
        <v>17</v>
      </c>
      <c r="E142" s="329" t="s">
        <v>18</v>
      </c>
      <c r="F142" s="320">
        <v>4000</v>
      </c>
      <c r="G142" s="312">
        <v>4000</v>
      </c>
      <c r="H142" s="312">
        <v>996.57500000000016</v>
      </c>
      <c r="I142" s="312">
        <v>3003.4249999999997</v>
      </c>
      <c r="J142" s="312">
        <v>0</v>
      </c>
      <c r="K142" s="312">
        <v>69.94</v>
      </c>
      <c r="L142" s="312">
        <v>926.63499999999999</v>
      </c>
      <c r="M142" s="295" t="s">
        <v>32</v>
      </c>
    </row>
    <row r="143" spans="1:13" s="11" customFormat="1" ht="12.75" customHeight="1">
      <c r="A143" s="344"/>
      <c r="B143" s="298"/>
      <c r="C143" s="298"/>
      <c r="D143" s="298"/>
      <c r="E143" s="330"/>
      <c r="F143" s="300"/>
      <c r="G143" s="301"/>
      <c r="H143" s="301"/>
      <c r="I143" s="301"/>
      <c r="J143" s="301"/>
      <c r="K143" s="301"/>
      <c r="L143" s="301"/>
      <c r="M143" s="296"/>
    </row>
    <row r="144" spans="1:13" s="11" customFormat="1" ht="12.75" customHeight="1" thickBot="1">
      <c r="A144" s="315"/>
      <c r="B144" s="317"/>
      <c r="C144" s="317"/>
      <c r="D144" s="317"/>
      <c r="E144" s="331"/>
      <c r="F144" s="321"/>
      <c r="G144" s="322"/>
      <c r="H144" s="322"/>
      <c r="I144" s="322"/>
      <c r="J144" s="322"/>
      <c r="K144" s="322"/>
      <c r="L144" s="322"/>
      <c r="M144" s="37" t="s">
        <v>26</v>
      </c>
    </row>
    <row r="145" spans="1:13" s="11" customFormat="1" ht="12.75" customHeight="1" thickBot="1">
      <c r="A145" s="302" t="s">
        <v>19</v>
      </c>
      <c r="B145" s="303"/>
      <c r="C145" s="303"/>
      <c r="D145" s="303"/>
      <c r="E145" s="303"/>
      <c r="F145" s="113">
        <v>7500</v>
      </c>
      <c r="G145" s="9">
        <v>7500</v>
      </c>
      <c r="H145" s="9">
        <v>2576.4400000000005</v>
      </c>
      <c r="I145" s="9">
        <v>4923.5599999999995</v>
      </c>
      <c r="J145" s="9">
        <v>0</v>
      </c>
      <c r="K145" s="9">
        <v>69.94</v>
      </c>
      <c r="L145" s="9">
        <v>1711.125</v>
      </c>
      <c r="M145" s="10"/>
    </row>
    <row r="146" spans="1:13" s="84" customFormat="1" ht="12.75" customHeight="1" thickBot="1">
      <c r="A146" s="83"/>
      <c r="B146" s="83"/>
      <c r="C146" s="83"/>
      <c r="D146" s="83"/>
      <c r="E146" s="83"/>
      <c r="F146" s="83"/>
      <c r="G146" s="83"/>
      <c r="H146" s="83"/>
      <c r="I146" s="83"/>
      <c r="J146" s="83"/>
      <c r="K146" s="83"/>
      <c r="L146" s="83"/>
      <c r="M146" s="83"/>
    </row>
    <row r="147" spans="1:13" s="11" customFormat="1" ht="100.5" thickBot="1">
      <c r="A147" s="3" t="s">
        <v>0</v>
      </c>
      <c r="B147" s="4" t="s">
        <v>1</v>
      </c>
      <c r="C147" s="4" t="s">
        <v>2</v>
      </c>
      <c r="D147" s="88" t="s">
        <v>3</v>
      </c>
      <c r="E147" s="88" t="s">
        <v>4</v>
      </c>
      <c r="F147" s="6" t="s">
        <v>5</v>
      </c>
      <c r="G147" s="88" t="s">
        <v>6</v>
      </c>
      <c r="H147" s="88" t="s">
        <v>10</v>
      </c>
      <c r="I147" s="88" t="s">
        <v>11</v>
      </c>
      <c r="J147" s="88" t="s">
        <v>8</v>
      </c>
      <c r="K147" s="88" t="s">
        <v>9</v>
      </c>
      <c r="L147" s="6" t="s">
        <v>7</v>
      </c>
      <c r="M147" s="89" t="s">
        <v>20</v>
      </c>
    </row>
    <row r="148" spans="1:13" s="11" customFormat="1" ht="12.75" customHeight="1">
      <c r="A148" s="304">
        <v>43866</v>
      </c>
      <c r="B148" s="306" t="s">
        <v>12</v>
      </c>
      <c r="C148" s="306" t="s">
        <v>13</v>
      </c>
      <c r="D148" s="306" t="s">
        <v>14</v>
      </c>
      <c r="E148" s="308" t="s">
        <v>15</v>
      </c>
      <c r="F148" s="342">
        <v>3500</v>
      </c>
      <c r="G148" s="346">
        <v>3500</v>
      </c>
      <c r="H148" s="346">
        <v>1579.8650000000002</v>
      </c>
      <c r="I148" s="346">
        <v>1920.1349999999998</v>
      </c>
      <c r="J148" s="346">
        <v>0</v>
      </c>
      <c r="K148" s="346">
        <v>0</v>
      </c>
      <c r="L148" s="346">
        <v>784.49</v>
      </c>
      <c r="M148" s="93" t="s">
        <v>68</v>
      </c>
    </row>
    <row r="149" spans="1:13" s="11" customFormat="1" ht="12.75" customHeight="1">
      <c r="A149" s="344"/>
      <c r="B149" s="298"/>
      <c r="C149" s="298"/>
      <c r="D149" s="298"/>
      <c r="E149" s="299"/>
      <c r="F149" s="345"/>
      <c r="G149" s="301"/>
      <c r="H149" s="301"/>
      <c r="I149" s="301"/>
      <c r="J149" s="301"/>
      <c r="K149" s="301"/>
      <c r="L149" s="301"/>
      <c r="M149" s="124" t="s">
        <v>67</v>
      </c>
    </row>
    <row r="150" spans="1:13" s="11" customFormat="1" ht="12.75" customHeight="1" thickBot="1">
      <c r="A150" s="305"/>
      <c r="B150" s="307"/>
      <c r="C150" s="307"/>
      <c r="D150" s="307"/>
      <c r="E150" s="309"/>
      <c r="F150" s="343"/>
      <c r="G150" s="313"/>
      <c r="H150" s="313"/>
      <c r="I150" s="313"/>
      <c r="J150" s="313"/>
      <c r="K150" s="313"/>
      <c r="L150" s="313"/>
      <c r="M150" s="125" t="s">
        <v>26</v>
      </c>
    </row>
    <row r="151" spans="1:13" s="11" customFormat="1" ht="12.75" customHeight="1">
      <c r="A151" s="314">
        <v>43866</v>
      </c>
      <c r="B151" s="316" t="s">
        <v>12</v>
      </c>
      <c r="C151" s="316" t="s">
        <v>16</v>
      </c>
      <c r="D151" s="316" t="s">
        <v>17</v>
      </c>
      <c r="E151" s="318" t="s">
        <v>18</v>
      </c>
      <c r="F151" s="342">
        <v>4000</v>
      </c>
      <c r="G151" s="312">
        <v>4000</v>
      </c>
      <c r="H151" s="312">
        <v>1016.5750000000002</v>
      </c>
      <c r="I151" s="312">
        <v>2983.4249999999997</v>
      </c>
      <c r="J151" s="312">
        <v>0</v>
      </c>
      <c r="K151" s="312">
        <v>89.94</v>
      </c>
      <c r="L151" s="312">
        <v>926.63499999999999</v>
      </c>
      <c r="M151" s="129" t="s">
        <v>68</v>
      </c>
    </row>
    <row r="152" spans="1:13" s="11" customFormat="1" ht="12.75" customHeight="1">
      <c r="A152" s="344"/>
      <c r="B152" s="298"/>
      <c r="C152" s="298"/>
      <c r="D152" s="298"/>
      <c r="E152" s="299"/>
      <c r="F152" s="345"/>
      <c r="G152" s="301"/>
      <c r="H152" s="301"/>
      <c r="I152" s="301"/>
      <c r="J152" s="301"/>
      <c r="K152" s="301"/>
      <c r="L152" s="301"/>
      <c r="M152" s="124" t="s">
        <v>67</v>
      </c>
    </row>
    <row r="153" spans="1:13" s="11" customFormat="1" ht="12.75" customHeight="1" thickBot="1">
      <c r="A153" s="315"/>
      <c r="B153" s="317"/>
      <c r="C153" s="317"/>
      <c r="D153" s="317"/>
      <c r="E153" s="319"/>
      <c r="F153" s="343"/>
      <c r="G153" s="322"/>
      <c r="H153" s="322"/>
      <c r="I153" s="322"/>
      <c r="J153" s="322"/>
      <c r="K153" s="322"/>
      <c r="L153" s="322"/>
      <c r="M153" s="37" t="s">
        <v>26</v>
      </c>
    </row>
    <row r="154" spans="1:13" s="11" customFormat="1" ht="12.75" customHeight="1" thickBot="1">
      <c r="A154" s="302" t="s">
        <v>19</v>
      </c>
      <c r="B154" s="303"/>
      <c r="C154" s="303"/>
      <c r="D154" s="303"/>
      <c r="E154" s="303"/>
      <c r="F154" s="8">
        <v>7500</v>
      </c>
      <c r="G154" s="9">
        <v>7500</v>
      </c>
      <c r="H154" s="9">
        <v>2596.4400000000005</v>
      </c>
      <c r="I154" s="9">
        <v>4903.5599999999995</v>
      </c>
      <c r="J154" s="9">
        <v>0</v>
      </c>
      <c r="K154" s="9">
        <v>89.94</v>
      </c>
      <c r="L154" s="9">
        <v>1711.125</v>
      </c>
      <c r="M154" s="10"/>
    </row>
    <row r="155" spans="1:13" s="84" customFormat="1" ht="12.75" customHeight="1" thickBot="1">
      <c r="A155" s="83"/>
      <c r="B155" s="83"/>
      <c r="C155" s="83"/>
      <c r="D155" s="83"/>
      <c r="E155" s="83"/>
      <c r="F155" s="83"/>
      <c r="G155" s="83"/>
      <c r="H155" s="83"/>
      <c r="I155" s="83"/>
      <c r="J155" s="83"/>
      <c r="K155" s="83"/>
      <c r="L155" s="83"/>
      <c r="M155" s="83"/>
    </row>
    <row r="156" spans="1:13" s="11" customFormat="1" ht="100.5" thickBot="1">
      <c r="A156" s="3" t="s">
        <v>0</v>
      </c>
      <c r="B156" s="4" t="s">
        <v>1</v>
      </c>
      <c r="C156" s="4" t="s">
        <v>2</v>
      </c>
      <c r="D156" s="81" t="s">
        <v>3</v>
      </c>
      <c r="E156" s="81" t="s">
        <v>4</v>
      </c>
      <c r="F156" s="6" t="s">
        <v>5</v>
      </c>
      <c r="G156" s="81" t="s">
        <v>6</v>
      </c>
      <c r="H156" s="81" t="s">
        <v>10</v>
      </c>
      <c r="I156" s="81" t="s">
        <v>11</v>
      </c>
      <c r="J156" s="81" t="s">
        <v>8</v>
      </c>
      <c r="K156" s="81" t="s">
        <v>9</v>
      </c>
      <c r="L156" s="6" t="s">
        <v>7</v>
      </c>
      <c r="M156" s="82" t="s">
        <v>20</v>
      </c>
    </row>
    <row r="157" spans="1:13" s="11" customFormat="1" ht="12.75" customHeight="1">
      <c r="A157" s="304">
        <v>43865</v>
      </c>
      <c r="B157" s="306" t="s">
        <v>12</v>
      </c>
      <c r="C157" s="306" t="s">
        <v>13</v>
      </c>
      <c r="D157" s="306" t="s">
        <v>14</v>
      </c>
      <c r="E157" s="308" t="s">
        <v>15</v>
      </c>
      <c r="F157" s="342">
        <v>3500</v>
      </c>
      <c r="G157" s="346">
        <v>3500</v>
      </c>
      <c r="H157" s="346">
        <v>1579.8650000000002</v>
      </c>
      <c r="I157" s="346">
        <v>1920.1349999999998</v>
      </c>
      <c r="J157" s="346">
        <v>0</v>
      </c>
      <c r="K157" s="346">
        <v>0</v>
      </c>
      <c r="L157" s="346">
        <v>784.49</v>
      </c>
      <c r="M157" s="93" t="s">
        <v>68</v>
      </c>
    </row>
    <row r="158" spans="1:13" s="11" customFormat="1" ht="12.75" customHeight="1">
      <c r="A158" s="344"/>
      <c r="B158" s="298"/>
      <c r="C158" s="298"/>
      <c r="D158" s="298"/>
      <c r="E158" s="299"/>
      <c r="F158" s="345"/>
      <c r="G158" s="301"/>
      <c r="H158" s="301"/>
      <c r="I158" s="301"/>
      <c r="J158" s="301"/>
      <c r="K158" s="301"/>
      <c r="L158" s="301"/>
      <c r="M158" s="124" t="s">
        <v>67</v>
      </c>
    </row>
    <row r="159" spans="1:13" s="11" customFormat="1" ht="12.75" customHeight="1" thickBot="1">
      <c r="A159" s="305"/>
      <c r="B159" s="307"/>
      <c r="C159" s="307"/>
      <c r="D159" s="307"/>
      <c r="E159" s="309"/>
      <c r="F159" s="343"/>
      <c r="G159" s="313"/>
      <c r="H159" s="313"/>
      <c r="I159" s="313"/>
      <c r="J159" s="313"/>
      <c r="K159" s="313"/>
      <c r="L159" s="313"/>
      <c r="M159" s="125" t="s">
        <v>26</v>
      </c>
    </row>
    <row r="160" spans="1:13" s="11" customFormat="1" ht="12.75" customHeight="1">
      <c r="A160" s="314">
        <v>43865</v>
      </c>
      <c r="B160" s="316" t="s">
        <v>12</v>
      </c>
      <c r="C160" s="316" t="s">
        <v>16</v>
      </c>
      <c r="D160" s="316" t="s">
        <v>17</v>
      </c>
      <c r="E160" s="318" t="s">
        <v>18</v>
      </c>
      <c r="F160" s="342">
        <v>4000</v>
      </c>
      <c r="G160" s="312">
        <v>4000</v>
      </c>
      <c r="H160" s="312">
        <v>1016.5750000000002</v>
      </c>
      <c r="I160" s="312">
        <v>2983.4249999999997</v>
      </c>
      <c r="J160" s="312">
        <v>0</v>
      </c>
      <c r="K160" s="312">
        <v>89.94</v>
      </c>
      <c r="L160" s="312">
        <v>926.63499999999999</v>
      </c>
      <c r="M160" s="129" t="s">
        <v>68</v>
      </c>
    </row>
    <row r="161" spans="1:13" s="11" customFormat="1" ht="12.75" customHeight="1">
      <c r="A161" s="344"/>
      <c r="B161" s="298"/>
      <c r="C161" s="298"/>
      <c r="D161" s="298"/>
      <c r="E161" s="299"/>
      <c r="F161" s="345"/>
      <c r="G161" s="301"/>
      <c r="H161" s="301"/>
      <c r="I161" s="301"/>
      <c r="J161" s="301"/>
      <c r="K161" s="301"/>
      <c r="L161" s="301"/>
      <c r="M161" s="124" t="s">
        <v>67</v>
      </c>
    </row>
    <row r="162" spans="1:13" s="11" customFormat="1" ht="12.75" customHeight="1" thickBot="1">
      <c r="A162" s="315"/>
      <c r="B162" s="317"/>
      <c r="C162" s="317"/>
      <c r="D162" s="317"/>
      <c r="E162" s="319"/>
      <c r="F162" s="343"/>
      <c r="G162" s="322"/>
      <c r="H162" s="322"/>
      <c r="I162" s="322"/>
      <c r="J162" s="322"/>
      <c r="K162" s="322"/>
      <c r="L162" s="322"/>
      <c r="M162" s="37" t="s">
        <v>26</v>
      </c>
    </row>
    <row r="163" spans="1:13" s="11" customFormat="1" ht="12.75" customHeight="1" thickBot="1">
      <c r="A163" s="302" t="s">
        <v>19</v>
      </c>
      <c r="B163" s="303"/>
      <c r="C163" s="303"/>
      <c r="D163" s="303"/>
      <c r="E163" s="303"/>
      <c r="F163" s="8">
        <v>7500</v>
      </c>
      <c r="G163" s="9">
        <v>7500</v>
      </c>
      <c r="H163" s="9">
        <v>2596.4400000000005</v>
      </c>
      <c r="I163" s="9">
        <v>4903.5599999999995</v>
      </c>
      <c r="J163" s="9">
        <v>0</v>
      </c>
      <c r="K163" s="9">
        <v>89.94</v>
      </c>
      <c r="L163" s="9">
        <v>1711.125</v>
      </c>
      <c r="M163" s="10"/>
    </row>
    <row r="164" spans="1:13" s="11" customFormat="1" ht="15.75" thickBot="1">
      <c r="A164" s="350"/>
      <c r="B164" s="350"/>
      <c r="C164" s="350"/>
      <c r="D164" s="350"/>
      <c r="E164" s="350"/>
      <c r="F164" s="350"/>
      <c r="G164" s="350"/>
      <c r="H164" s="350"/>
      <c r="I164" s="350"/>
      <c r="J164" s="350"/>
      <c r="K164" s="350"/>
      <c r="L164" s="350"/>
      <c r="M164" s="350"/>
    </row>
    <row r="165" spans="1:13" s="11" customFormat="1" ht="100.5" thickBot="1">
      <c r="A165" s="3" t="s">
        <v>0</v>
      </c>
      <c r="B165" s="4" t="s">
        <v>1</v>
      </c>
      <c r="C165" s="4" t="s">
        <v>2</v>
      </c>
      <c r="D165" s="5" t="s">
        <v>3</v>
      </c>
      <c r="E165" s="5" t="s">
        <v>4</v>
      </c>
      <c r="F165" s="6" t="s">
        <v>5</v>
      </c>
      <c r="G165" s="5" t="s">
        <v>6</v>
      </c>
      <c r="H165" s="5" t="s">
        <v>10</v>
      </c>
      <c r="I165" s="5" t="s">
        <v>11</v>
      </c>
      <c r="J165" s="5" t="s">
        <v>8</v>
      </c>
      <c r="K165" s="5" t="s">
        <v>9</v>
      </c>
      <c r="L165" s="6" t="s">
        <v>7</v>
      </c>
      <c r="M165" s="7" t="s">
        <v>20</v>
      </c>
    </row>
    <row r="166" spans="1:13" s="11" customFormat="1" ht="15" customHeight="1">
      <c r="A166" s="314">
        <v>43864</v>
      </c>
      <c r="B166" s="316" t="s">
        <v>12</v>
      </c>
      <c r="C166" s="316" t="s">
        <v>13</v>
      </c>
      <c r="D166" s="316" t="s">
        <v>14</v>
      </c>
      <c r="E166" s="318" t="s">
        <v>15</v>
      </c>
      <c r="F166" s="342">
        <v>3500</v>
      </c>
      <c r="G166" s="312">
        <v>3500</v>
      </c>
      <c r="H166" s="312">
        <v>1579.8650000000002</v>
      </c>
      <c r="I166" s="312">
        <v>1920.1349999999998</v>
      </c>
      <c r="J166" s="312">
        <v>0</v>
      </c>
      <c r="K166" s="312">
        <v>0</v>
      </c>
      <c r="L166" s="312">
        <v>784.49</v>
      </c>
      <c r="M166" s="129" t="s">
        <v>68</v>
      </c>
    </row>
    <row r="167" spans="1:13" s="11" customFormat="1">
      <c r="A167" s="344"/>
      <c r="B167" s="298"/>
      <c r="C167" s="298"/>
      <c r="D167" s="298"/>
      <c r="E167" s="299"/>
      <c r="F167" s="345"/>
      <c r="G167" s="301"/>
      <c r="H167" s="301"/>
      <c r="I167" s="301"/>
      <c r="J167" s="301"/>
      <c r="K167" s="301"/>
      <c r="L167" s="301"/>
      <c r="M167" s="124" t="s">
        <v>67</v>
      </c>
    </row>
    <row r="168" spans="1:13" s="11" customFormat="1" ht="15.75" thickBot="1">
      <c r="A168" s="305"/>
      <c r="B168" s="307"/>
      <c r="C168" s="307"/>
      <c r="D168" s="307"/>
      <c r="E168" s="309"/>
      <c r="F168" s="343"/>
      <c r="G168" s="313"/>
      <c r="H168" s="313"/>
      <c r="I168" s="313"/>
      <c r="J168" s="313"/>
      <c r="K168" s="313"/>
      <c r="L168" s="313"/>
      <c r="M168" s="125" t="s">
        <v>26</v>
      </c>
    </row>
    <row r="169" spans="1:13" s="11" customFormat="1" ht="15" customHeight="1">
      <c r="A169" s="314">
        <v>43864</v>
      </c>
      <c r="B169" s="316" t="s">
        <v>12</v>
      </c>
      <c r="C169" s="316" t="s">
        <v>16</v>
      </c>
      <c r="D169" s="316" t="s">
        <v>17</v>
      </c>
      <c r="E169" s="318" t="s">
        <v>18</v>
      </c>
      <c r="F169" s="342">
        <v>4000</v>
      </c>
      <c r="G169" s="312">
        <v>4000</v>
      </c>
      <c r="H169" s="312">
        <v>1076.4850000000001</v>
      </c>
      <c r="I169" s="312">
        <v>2923.5149999999999</v>
      </c>
      <c r="J169" s="312">
        <v>590.17000000000019</v>
      </c>
      <c r="K169" s="312">
        <v>89.694999999999993</v>
      </c>
      <c r="L169" s="312">
        <v>396.62</v>
      </c>
      <c r="M169" s="129" t="s">
        <v>68</v>
      </c>
    </row>
    <row r="170" spans="1:13" s="11" customFormat="1">
      <c r="A170" s="344"/>
      <c r="B170" s="298"/>
      <c r="C170" s="298"/>
      <c r="D170" s="298"/>
      <c r="E170" s="299"/>
      <c r="F170" s="345"/>
      <c r="G170" s="301"/>
      <c r="H170" s="301"/>
      <c r="I170" s="301"/>
      <c r="J170" s="301"/>
      <c r="K170" s="301"/>
      <c r="L170" s="301"/>
      <c r="M170" s="124" t="s">
        <v>67</v>
      </c>
    </row>
    <row r="171" spans="1:13" s="11" customFormat="1" ht="15.75" thickBot="1">
      <c r="A171" s="315"/>
      <c r="B171" s="317"/>
      <c r="C171" s="317"/>
      <c r="D171" s="317"/>
      <c r="E171" s="319"/>
      <c r="F171" s="343"/>
      <c r="G171" s="322"/>
      <c r="H171" s="322"/>
      <c r="I171" s="322"/>
      <c r="J171" s="322"/>
      <c r="K171" s="322"/>
      <c r="L171" s="322"/>
      <c r="M171" s="37" t="s">
        <v>26</v>
      </c>
    </row>
    <row r="172" spans="1:13" s="11" customFormat="1" ht="15.75" thickBot="1">
      <c r="A172" s="302" t="s">
        <v>19</v>
      </c>
      <c r="B172" s="303"/>
      <c r="C172" s="303"/>
      <c r="D172" s="303"/>
      <c r="E172" s="303"/>
      <c r="F172" s="8">
        <v>7500</v>
      </c>
      <c r="G172" s="9">
        <v>7500</v>
      </c>
      <c r="H172" s="9">
        <v>2656.3500000000004</v>
      </c>
      <c r="I172" s="9">
        <v>4843.6499999999996</v>
      </c>
      <c r="J172" s="9">
        <v>590.17000000000019</v>
      </c>
      <c r="K172" s="9">
        <v>89.694999999999993</v>
      </c>
      <c r="L172" s="9">
        <v>1181.1100000000001</v>
      </c>
      <c r="M172" s="10"/>
    </row>
    <row r="173" spans="1:13" s="11" customFormat="1">
      <c r="A173" s="43"/>
      <c r="B173" s="43"/>
      <c r="C173" s="43"/>
      <c r="D173" s="43"/>
      <c r="E173" s="43"/>
      <c r="F173" s="44"/>
      <c r="G173" s="45"/>
      <c r="H173" s="45"/>
      <c r="I173" s="45"/>
      <c r="J173" s="45"/>
      <c r="K173" s="45"/>
      <c r="L173" s="45"/>
      <c r="M173" s="46"/>
    </row>
    <row r="174" spans="1:13" ht="100.5" thickBot="1">
      <c r="A174" s="38" t="s">
        <v>0</v>
      </c>
      <c r="B174" s="39" t="s">
        <v>1</v>
      </c>
      <c r="C174" s="39" t="s">
        <v>2</v>
      </c>
      <c r="D174" s="40" t="s">
        <v>3</v>
      </c>
      <c r="E174" s="40" t="s">
        <v>4</v>
      </c>
      <c r="F174" s="41" t="s">
        <v>5</v>
      </c>
      <c r="G174" s="40" t="s">
        <v>6</v>
      </c>
      <c r="H174" s="40" t="s">
        <v>10</v>
      </c>
      <c r="I174" s="40" t="s">
        <v>11</v>
      </c>
      <c r="J174" s="40" t="s">
        <v>8</v>
      </c>
      <c r="K174" s="40" t="s">
        <v>9</v>
      </c>
      <c r="L174" s="41" t="s">
        <v>7</v>
      </c>
      <c r="M174" s="42" t="s">
        <v>20</v>
      </c>
    </row>
    <row r="175" spans="1:13">
      <c r="A175" s="314">
        <v>43862</v>
      </c>
      <c r="B175" s="316" t="s">
        <v>12</v>
      </c>
      <c r="C175" s="316" t="s">
        <v>13</v>
      </c>
      <c r="D175" s="316" t="s">
        <v>14</v>
      </c>
      <c r="E175" s="318" t="s">
        <v>15</v>
      </c>
      <c r="F175" s="310">
        <v>3500</v>
      </c>
      <c r="G175" s="312">
        <v>3500</v>
      </c>
      <c r="H175" s="312">
        <v>1579.8650000000002</v>
      </c>
      <c r="I175" s="312">
        <v>1920.1349999999998</v>
      </c>
      <c r="J175" s="312">
        <v>0</v>
      </c>
      <c r="K175" s="312">
        <v>0</v>
      </c>
      <c r="L175" s="312">
        <v>784.49</v>
      </c>
      <c r="M175" s="129" t="s">
        <v>68</v>
      </c>
    </row>
    <row r="176" spans="1:13">
      <c r="A176" s="344"/>
      <c r="B176" s="298"/>
      <c r="C176" s="298"/>
      <c r="D176" s="298"/>
      <c r="E176" s="299"/>
      <c r="F176" s="348"/>
      <c r="G176" s="301"/>
      <c r="H176" s="301"/>
      <c r="I176" s="301"/>
      <c r="J176" s="301"/>
      <c r="K176" s="301"/>
      <c r="L176" s="301"/>
      <c r="M176" s="124" t="s">
        <v>67</v>
      </c>
    </row>
    <row r="177" spans="1:13" ht="15.75" thickBot="1">
      <c r="A177" s="305"/>
      <c r="B177" s="307"/>
      <c r="C177" s="307"/>
      <c r="D177" s="307"/>
      <c r="E177" s="309"/>
      <c r="F177" s="311"/>
      <c r="G177" s="313"/>
      <c r="H177" s="313"/>
      <c r="I177" s="313"/>
      <c r="J177" s="313"/>
      <c r="K177" s="313"/>
      <c r="L177" s="313"/>
      <c r="M177" s="125" t="s">
        <v>26</v>
      </c>
    </row>
    <row r="178" spans="1:13">
      <c r="A178" s="314">
        <v>43862</v>
      </c>
      <c r="B178" s="316" t="s">
        <v>12</v>
      </c>
      <c r="C178" s="316" t="s">
        <v>16</v>
      </c>
      <c r="D178" s="316" t="s">
        <v>17</v>
      </c>
      <c r="E178" s="318" t="s">
        <v>18</v>
      </c>
      <c r="F178" s="310">
        <v>4000</v>
      </c>
      <c r="G178" s="312">
        <v>4000</v>
      </c>
      <c r="H178" s="312">
        <v>718.44</v>
      </c>
      <c r="I178" s="312">
        <v>3281.56</v>
      </c>
      <c r="J178" s="312">
        <v>421.12</v>
      </c>
      <c r="K178" s="312">
        <v>0</v>
      </c>
      <c r="L178" s="312">
        <v>297.32</v>
      </c>
      <c r="M178" s="129" t="s">
        <v>68</v>
      </c>
    </row>
    <row r="179" spans="1:13">
      <c r="A179" s="344"/>
      <c r="B179" s="298"/>
      <c r="C179" s="298"/>
      <c r="D179" s="298"/>
      <c r="E179" s="299"/>
      <c r="F179" s="348"/>
      <c r="G179" s="301"/>
      <c r="H179" s="301"/>
      <c r="I179" s="301"/>
      <c r="J179" s="301"/>
      <c r="K179" s="301"/>
      <c r="L179" s="301"/>
      <c r="M179" s="124" t="s">
        <v>67</v>
      </c>
    </row>
    <row r="180" spans="1:13" ht="15.75" thickBot="1">
      <c r="A180" s="305"/>
      <c r="B180" s="307"/>
      <c r="C180" s="307"/>
      <c r="D180" s="307"/>
      <c r="E180" s="309"/>
      <c r="F180" s="311"/>
      <c r="G180" s="313"/>
      <c r="H180" s="313"/>
      <c r="I180" s="313"/>
      <c r="J180" s="313"/>
      <c r="K180" s="313"/>
      <c r="L180" s="313"/>
      <c r="M180" s="125" t="s">
        <v>26</v>
      </c>
    </row>
    <row r="181" spans="1:13" ht="15.75" thickBot="1">
      <c r="A181" s="302" t="s">
        <v>19</v>
      </c>
      <c r="B181" s="303"/>
      <c r="C181" s="303"/>
      <c r="D181" s="303"/>
      <c r="E181" s="303"/>
      <c r="F181" s="8">
        <v>7500</v>
      </c>
      <c r="G181" s="9">
        <v>7500</v>
      </c>
      <c r="H181" s="9">
        <v>2298.3050000000003</v>
      </c>
      <c r="I181" s="9">
        <v>5201.6949999999997</v>
      </c>
      <c r="J181" s="9">
        <v>421.12</v>
      </c>
      <c r="K181" s="9">
        <v>0</v>
      </c>
      <c r="L181" s="9">
        <v>1081.81</v>
      </c>
      <c r="M181" s="10"/>
    </row>
    <row r="183" spans="1:13" ht="243" customHeight="1">
      <c r="A183" s="347" t="s">
        <v>57</v>
      </c>
      <c r="B183" s="347"/>
      <c r="C183" s="347"/>
      <c r="D183" s="347"/>
      <c r="E183" s="347"/>
      <c r="F183" s="347"/>
      <c r="G183" s="347"/>
      <c r="H183" s="347"/>
      <c r="I183" s="347"/>
      <c r="J183" s="347"/>
      <c r="K183" s="347"/>
      <c r="L183" s="347"/>
      <c r="M183" s="347"/>
    </row>
  </sheetData>
  <mergeCells count="587">
    <mergeCell ref="A12:E12"/>
    <mergeCell ref="I8:I9"/>
    <mergeCell ref="J8:J9"/>
    <mergeCell ref="K8:K9"/>
    <mergeCell ref="L8:L9"/>
    <mergeCell ref="A10:A11"/>
    <mergeCell ref="B10:B11"/>
    <mergeCell ref="C10:C11"/>
    <mergeCell ref="D10:D11"/>
    <mergeCell ref="E10:E11"/>
    <mergeCell ref="F10:F11"/>
    <mergeCell ref="G10:G11"/>
    <mergeCell ref="H10:H11"/>
    <mergeCell ref="I10:I11"/>
    <mergeCell ref="J10:J11"/>
    <mergeCell ref="K10:K11"/>
    <mergeCell ref="L10:L11"/>
    <mergeCell ref="A8:A9"/>
    <mergeCell ref="B8:B9"/>
    <mergeCell ref="C8:C9"/>
    <mergeCell ref="D8:D9"/>
    <mergeCell ref="E8:E9"/>
    <mergeCell ref="F8:F9"/>
    <mergeCell ref="G8:G9"/>
    <mergeCell ref="H8:H9"/>
    <mergeCell ref="H17:H18"/>
    <mergeCell ref="I17:I18"/>
    <mergeCell ref="J17:J18"/>
    <mergeCell ref="K17:K18"/>
    <mergeCell ref="L17:L18"/>
    <mergeCell ref="A19:E19"/>
    <mergeCell ref="A15:A16"/>
    <mergeCell ref="B15:B16"/>
    <mergeCell ref="C15:C16"/>
    <mergeCell ref="D15:D16"/>
    <mergeCell ref="E15:E16"/>
    <mergeCell ref="F15:F16"/>
    <mergeCell ref="G15:G16"/>
    <mergeCell ref="H15:H16"/>
    <mergeCell ref="I15:I16"/>
    <mergeCell ref="J15:J16"/>
    <mergeCell ref="K15:K16"/>
    <mergeCell ref="L15:L16"/>
    <mergeCell ref="A17:A18"/>
    <mergeCell ref="B17:B18"/>
    <mergeCell ref="C17:C18"/>
    <mergeCell ref="D17:D18"/>
    <mergeCell ref="E17:E18"/>
    <mergeCell ref="F17:F18"/>
    <mergeCell ref="G17:G18"/>
    <mergeCell ref="J29:J30"/>
    <mergeCell ref="K29:K30"/>
    <mergeCell ref="L29:L30"/>
    <mergeCell ref="A33:E33"/>
    <mergeCell ref="A29:A30"/>
    <mergeCell ref="B29:B30"/>
    <mergeCell ref="C29:C30"/>
    <mergeCell ref="D29:D30"/>
    <mergeCell ref="E29:E30"/>
    <mergeCell ref="F29:F30"/>
    <mergeCell ref="G29:G30"/>
    <mergeCell ref="H29:H30"/>
    <mergeCell ref="I29:I30"/>
    <mergeCell ref="G66:G67"/>
    <mergeCell ref="H66:H67"/>
    <mergeCell ref="A68:A69"/>
    <mergeCell ref="B68:B69"/>
    <mergeCell ref="C68:C69"/>
    <mergeCell ref="D68:D69"/>
    <mergeCell ref="E68:E69"/>
    <mergeCell ref="F68:F69"/>
    <mergeCell ref="G68:G69"/>
    <mergeCell ref="H68:H69"/>
    <mergeCell ref="I66:I67"/>
    <mergeCell ref="J66:J67"/>
    <mergeCell ref="K66:K67"/>
    <mergeCell ref="L66:L67"/>
    <mergeCell ref="I68:I69"/>
    <mergeCell ref="J68:J69"/>
    <mergeCell ref="K68:K69"/>
    <mergeCell ref="L68:L69"/>
    <mergeCell ref="E82:E83"/>
    <mergeCell ref="F82:F83"/>
    <mergeCell ref="G82:G83"/>
    <mergeCell ref="H82:H83"/>
    <mergeCell ref="I82:I83"/>
    <mergeCell ref="J82:J83"/>
    <mergeCell ref="K82:K83"/>
    <mergeCell ref="L82:L83"/>
    <mergeCell ref="I73:I74"/>
    <mergeCell ref="A77:E77"/>
    <mergeCell ref="J73:J74"/>
    <mergeCell ref="K73:K74"/>
    <mergeCell ref="L73:L74"/>
    <mergeCell ref="A75:A76"/>
    <mergeCell ref="B75:B76"/>
    <mergeCell ref="C75:C76"/>
    <mergeCell ref="A84:E84"/>
    <mergeCell ref="J80:J81"/>
    <mergeCell ref="K80:K81"/>
    <mergeCell ref="L80:L81"/>
    <mergeCell ref="A82:A83"/>
    <mergeCell ref="B82:B83"/>
    <mergeCell ref="C82:C83"/>
    <mergeCell ref="D82:D83"/>
    <mergeCell ref="A89:A90"/>
    <mergeCell ref="B89:B90"/>
    <mergeCell ref="C89:C90"/>
    <mergeCell ref="A80:A81"/>
    <mergeCell ref="B80:B81"/>
    <mergeCell ref="C80:C81"/>
    <mergeCell ref="D80:D81"/>
    <mergeCell ref="E80:E81"/>
    <mergeCell ref="F80:F81"/>
    <mergeCell ref="G80:G81"/>
    <mergeCell ref="H80:H81"/>
    <mergeCell ref="I80:I81"/>
    <mergeCell ref="I87:I88"/>
    <mergeCell ref="J87:J88"/>
    <mergeCell ref="K87:K88"/>
    <mergeCell ref="L87:L88"/>
    <mergeCell ref="H87:H88"/>
    <mergeCell ref="H89:H90"/>
    <mergeCell ref="J94:J95"/>
    <mergeCell ref="K94:K95"/>
    <mergeCell ref="L94:L95"/>
    <mergeCell ref="I89:I90"/>
    <mergeCell ref="J89:J90"/>
    <mergeCell ref="K89:K90"/>
    <mergeCell ref="L89:L90"/>
    <mergeCell ref="D89:D90"/>
    <mergeCell ref="E89:E90"/>
    <mergeCell ref="F89:F90"/>
    <mergeCell ref="G89:G90"/>
    <mergeCell ref="A98:E98"/>
    <mergeCell ref="A87:A88"/>
    <mergeCell ref="B87:B88"/>
    <mergeCell ref="C87:C88"/>
    <mergeCell ref="D87:D88"/>
    <mergeCell ref="E87:E88"/>
    <mergeCell ref="F87:F88"/>
    <mergeCell ref="G87:G88"/>
    <mergeCell ref="A91:E91"/>
    <mergeCell ref="A96:A97"/>
    <mergeCell ref="B96:B97"/>
    <mergeCell ref="C96:C97"/>
    <mergeCell ref="D96:D97"/>
    <mergeCell ref="E96:E97"/>
    <mergeCell ref="F96:F97"/>
    <mergeCell ref="G96:G97"/>
    <mergeCell ref="E94:E95"/>
    <mergeCell ref="F94:F95"/>
    <mergeCell ref="G94:G95"/>
    <mergeCell ref="H96:H97"/>
    <mergeCell ref="I96:I97"/>
    <mergeCell ref="J96:J97"/>
    <mergeCell ref="K96:K97"/>
    <mergeCell ref="L96:L97"/>
    <mergeCell ref="A94:A95"/>
    <mergeCell ref="B94:B95"/>
    <mergeCell ref="C94:C95"/>
    <mergeCell ref="D94:D95"/>
    <mergeCell ref="H94:H95"/>
    <mergeCell ref="I94:I95"/>
    <mergeCell ref="A120:E120"/>
    <mergeCell ref="D133:D135"/>
    <mergeCell ref="E133:E135"/>
    <mergeCell ref="F133:F135"/>
    <mergeCell ref="G133:G135"/>
    <mergeCell ref="H133:H135"/>
    <mergeCell ref="J108:J109"/>
    <mergeCell ref="K108:K109"/>
    <mergeCell ref="L108:L109"/>
    <mergeCell ref="A110:A111"/>
    <mergeCell ref="B110:B111"/>
    <mergeCell ref="C110:C111"/>
    <mergeCell ref="D110:D111"/>
    <mergeCell ref="E110:E111"/>
    <mergeCell ref="F110:F111"/>
    <mergeCell ref="G110:G111"/>
    <mergeCell ref="H110:H111"/>
    <mergeCell ref="I110:I111"/>
    <mergeCell ref="J110:J111"/>
    <mergeCell ref="K110:K111"/>
    <mergeCell ref="L110:L111"/>
    <mergeCell ref="A108:A109"/>
    <mergeCell ref="B108:B109"/>
    <mergeCell ref="C108:C109"/>
    <mergeCell ref="F130:F132"/>
    <mergeCell ref="G130:G132"/>
    <mergeCell ref="H130:H132"/>
    <mergeCell ref="A139:A141"/>
    <mergeCell ref="B139:B141"/>
    <mergeCell ref="C139:C141"/>
    <mergeCell ref="D139:D141"/>
    <mergeCell ref="E139:E141"/>
    <mergeCell ref="F139:F141"/>
    <mergeCell ref="G139:G141"/>
    <mergeCell ref="L130:L132"/>
    <mergeCell ref="I133:I135"/>
    <mergeCell ref="J133:J135"/>
    <mergeCell ref="K133:K135"/>
    <mergeCell ref="L133:L135"/>
    <mergeCell ref="K139:K141"/>
    <mergeCell ref="L139:L141"/>
    <mergeCell ref="J142:J144"/>
    <mergeCell ref="K142:K144"/>
    <mergeCell ref="L142:L144"/>
    <mergeCell ref="I130:I132"/>
    <mergeCell ref="J130:J132"/>
    <mergeCell ref="K130:K132"/>
    <mergeCell ref="A145:E145"/>
    <mergeCell ref="A151:A153"/>
    <mergeCell ref="B151:B153"/>
    <mergeCell ref="C151:C153"/>
    <mergeCell ref="D151:D153"/>
    <mergeCell ref="E151:E153"/>
    <mergeCell ref="F151:F153"/>
    <mergeCell ref="G151:G153"/>
    <mergeCell ref="H151:H153"/>
    <mergeCell ref="A148:A150"/>
    <mergeCell ref="F175:F177"/>
    <mergeCell ref="H175:H177"/>
    <mergeCell ref="H139:H141"/>
    <mergeCell ref="I139:I141"/>
    <mergeCell ref="G169:G171"/>
    <mergeCell ref="H169:H171"/>
    <mergeCell ref="I169:I171"/>
    <mergeCell ref="J169:J171"/>
    <mergeCell ref="A169:A171"/>
    <mergeCell ref="B169:B171"/>
    <mergeCell ref="C169:C171"/>
    <mergeCell ref="D169:D171"/>
    <mergeCell ref="E169:E171"/>
    <mergeCell ref="J139:J141"/>
    <mergeCell ref="J166:J168"/>
    <mergeCell ref="J151:J153"/>
    <mergeCell ref="B148:B150"/>
    <mergeCell ref="C148:C150"/>
    <mergeCell ref="D148:D150"/>
    <mergeCell ref="A142:A144"/>
    <mergeCell ref="B142:B144"/>
    <mergeCell ref="C142:C144"/>
    <mergeCell ref="D142:D144"/>
    <mergeCell ref="E142:E144"/>
    <mergeCell ref="A5:M5"/>
    <mergeCell ref="A50:M50"/>
    <mergeCell ref="A164:M164"/>
    <mergeCell ref="A166:A168"/>
    <mergeCell ref="B166:B168"/>
    <mergeCell ref="C166:C168"/>
    <mergeCell ref="D166:D168"/>
    <mergeCell ref="E166:E168"/>
    <mergeCell ref="F166:F168"/>
    <mergeCell ref="G166:G168"/>
    <mergeCell ref="H166:H168"/>
    <mergeCell ref="D157:D159"/>
    <mergeCell ref="E157:E159"/>
    <mergeCell ref="H157:H159"/>
    <mergeCell ref="I157:I159"/>
    <mergeCell ref="J157:J159"/>
    <mergeCell ref="A157:A159"/>
    <mergeCell ref="A154:E154"/>
    <mergeCell ref="A163:E163"/>
    <mergeCell ref="F142:F144"/>
    <mergeCell ref="G142:G144"/>
    <mergeCell ref="H142:H144"/>
    <mergeCell ref="I142:I144"/>
    <mergeCell ref="I166:I168"/>
    <mergeCell ref="A183:M183"/>
    <mergeCell ref="I175:I177"/>
    <mergeCell ref="J175:J177"/>
    <mergeCell ref="K175:K177"/>
    <mergeCell ref="H178:H180"/>
    <mergeCell ref="A178:A180"/>
    <mergeCell ref="B178:B180"/>
    <mergeCell ref="C178:C180"/>
    <mergeCell ref="D178:D180"/>
    <mergeCell ref="E178:E180"/>
    <mergeCell ref="F178:F180"/>
    <mergeCell ref="G178:G180"/>
    <mergeCell ref="G175:G177"/>
    <mergeCell ref="A175:A177"/>
    <mergeCell ref="B175:B177"/>
    <mergeCell ref="A181:E181"/>
    <mergeCell ref="I178:I180"/>
    <mergeCell ref="J178:J180"/>
    <mergeCell ref="K178:K180"/>
    <mergeCell ref="L175:L177"/>
    <mergeCell ref="L178:L180"/>
    <mergeCell ref="C175:C177"/>
    <mergeCell ref="D175:D177"/>
    <mergeCell ref="E175:E177"/>
    <mergeCell ref="K166:K168"/>
    <mergeCell ref="L166:L168"/>
    <mergeCell ref="K169:K171"/>
    <mergeCell ref="L169:L171"/>
    <mergeCell ref="A172:E172"/>
    <mergeCell ref="F169:F171"/>
    <mergeCell ref="K157:K159"/>
    <mergeCell ref="L157:L159"/>
    <mergeCell ref="A160:A162"/>
    <mergeCell ref="B160:B162"/>
    <mergeCell ref="C160:C162"/>
    <mergeCell ref="D160:D162"/>
    <mergeCell ref="E160:E162"/>
    <mergeCell ref="F160:F162"/>
    <mergeCell ref="G160:G162"/>
    <mergeCell ref="H160:H162"/>
    <mergeCell ref="I160:I162"/>
    <mergeCell ref="J160:J162"/>
    <mergeCell ref="K160:K162"/>
    <mergeCell ref="L160:L162"/>
    <mergeCell ref="F157:F159"/>
    <mergeCell ref="G157:G159"/>
    <mergeCell ref="B157:B159"/>
    <mergeCell ref="C157:C159"/>
    <mergeCell ref="K151:K153"/>
    <mergeCell ref="L151:L153"/>
    <mergeCell ref="F148:F150"/>
    <mergeCell ref="G148:G150"/>
    <mergeCell ref="H148:H150"/>
    <mergeCell ref="I148:I150"/>
    <mergeCell ref="J148:J150"/>
    <mergeCell ref="E148:E150"/>
    <mergeCell ref="K148:K150"/>
    <mergeCell ref="L148:L150"/>
    <mergeCell ref="I151:I153"/>
    <mergeCell ref="A127:E127"/>
    <mergeCell ref="A136:E136"/>
    <mergeCell ref="A130:A132"/>
    <mergeCell ref="B130:B132"/>
    <mergeCell ref="C130:C132"/>
    <mergeCell ref="D130:D132"/>
    <mergeCell ref="E130:E132"/>
    <mergeCell ref="A133:A135"/>
    <mergeCell ref="B133:B135"/>
    <mergeCell ref="C133:C135"/>
    <mergeCell ref="L123:L124"/>
    <mergeCell ref="A125:A126"/>
    <mergeCell ref="B125:B126"/>
    <mergeCell ref="C125:C126"/>
    <mergeCell ref="D125:D126"/>
    <mergeCell ref="E125:E126"/>
    <mergeCell ref="F125:F126"/>
    <mergeCell ref="G125:G126"/>
    <mergeCell ref="H125:H126"/>
    <mergeCell ref="I125:I126"/>
    <mergeCell ref="J125:J126"/>
    <mergeCell ref="K125:K126"/>
    <mergeCell ref="L125:L126"/>
    <mergeCell ref="F123:F124"/>
    <mergeCell ref="H123:H124"/>
    <mergeCell ref="I123:I124"/>
    <mergeCell ref="J123:J124"/>
    <mergeCell ref="K123:K124"/>
    <mergeCell ref="G123:G124"/>
    <mergeCell ref="A123:A124"/>
    <mergeCell ref="B123:B124"/>
    <mergeCell ref="C123:C124"/>
    <mergeCell ref="D123:D124"/>
    <mergeCell ref="E123:E124"/>
    <mergeCell ref="L115:L116"/>
    <mergeCell ref="A117:A119"/>
    <mergeCell ref="B117:B119"/>
    <mergeCell ref="C117:C119"/>
    <mergeCell ref="D117:D119"/>
    <mergeCell ref="E117:E119"/>
    <mergeCell ref="F117:F119"/>
    <mergeCell ref="G117:G119"/>
    <mergeCell ref="H117:H119"/>
    <mergeCell ref="I117:I119"/>
    <mergeCell ref="J117:J119"/>
    <mergeCell ref="K117:K119"/>
    <mergeCell ref="L117:L119"/>
    <mergeCell ref="A115:A116"/>
    <mergeCell ref="B115:B116"/>
    <mergeCell ref="C115:C116"/>
    <mergeCell ref="D115:D116"/>
    <mergeCell ref="E115:E116"/>
    <mergeCell ref="F115:F116"/>
    <mergeCell ref="G115:G116"/>
    <mergeCell ref="H115:H116"/>
    <mergeCell ref="I115:I116"/>
    <mergeCell ref="C101:C102"/>
    <mergeCell ref="D101:D102"/>
    <mergeCell ref="E101:E102"/>
    <mergeCell ref="F101:F102"/>
    <mergeCell ref="G101:G102"/>
    <mergeCell ref="H101:H102"/>
    <mergeCell ref="I101:I102"/>
    <mergeCell ref="J115:J116"/>
    <mergeCell ref="K115:K116"/>
    <mergeCell ref="A112:E112"/>
    <mergeCell ref="D108:D109"/>
    <mergeCell ref="E108:E109"/>
    <mergeCell ref="F108:F109"/>
    <mergeCell ref="G108:G109"/>
    <mergeCell ref="H108:H109"/>
    <mergeCell ref="I108:I109"/>
    <mergeCell ref="G75:G76"/>
    <mergeCell ref="H75:H76"/>
    <mergeCell ref="I75:I76"/>
    <mergeCell ref="J75:J76"/>
    <mergeCell ref="K75:K76"/>
    <mergeCell ref="L75:L76"/>
    <mergeCell ref="A105:E105"/>
    <mergeCell ref="J101:J102"/>
    <mergeCell ref="K101:K102"/>
    <mergeCell ref="L101:L102"/>
    <mergeCell ref="A103:A104"/>
    <mergeCell ref="B103:B104"/>
    <mergeCell ref="C103:C104"/>
    <mergeCell ref="D103:D104"/>
    <mergeCell ref="E103:E104"/>
    <mergeCell ref="F103:F104"/>
    <mergeCell ref="G103:G104"/>
    <mergeCell ref="H103:H104"/>
    <mergeCell ref="I103:I104"/>
    <mergeCell ref="J103:J104"/>
    <mergeCell ref="K103:K104"/>
    <mergeCell ref="L103:L104"/>
    <mergeCell ref="A101:A102"/>
    <mergeCell ref="B101:B102"/>
    <mergeCell ref="A70:E70"/>
    <mergeCell ref="A66:A67"/>
    <mergeCell ref="B66:B67"/>
    <mergeCell ref="C66:C67"/>
    <mergeCell ref="D66:D67"/>
    <mergeCell ref="E66:E67"/>
    <mergeCell ref="F66:F67"/>
    <mergeCell ref="D75:D76"/>
    <mergeCell ref="E75:E76"/>
    <mergeCell ref="F75:F76"/>
    <mergeCell ref="A56:E56"/>
    <mergeCell ref="J52:J53"/>
    <mergeCell ref="K52:K53"/>
    <mergeCell ref="L52:L53"/>
    <mergeCell ref="A54:A55"/>
    <mergeCell ref="B54:B55"/>
    <mergeCell ref="C54:C55"/>
    <mergeCell ref="A73:A74"/>
    <mergeCell ref="B73:B74"/>
    <mergeCell ref="C73:C74"/>
    <mergeCell ref="D73:D74"/>
    <mergeCell ref="E73:E74"/>
    <mergeCell ref="F73:F74"/>
    <mergeCell ref="G73:G74"/>
    <mergeCell ref="H73:H74"/>
    <mergeCell ref="A59:A60"/>
    <mergeCell ref="B59:B60"/>
    <mergeCell ref="C59:C60"/>
    <mergeCell ref="D59:D60"/>
    <mergeCell ref="E59:E60"/>
    <mergeCell ref="F59:F60"/>
    <mergeCell ref="G59:G60"/>
    <mergeCell ref="H59:H60"/>
    <mergeCell ref="A63:E63"/>
    <mergeCell ref="I59:I60"/>
    <mergeCell ref="J59:J60"/>
    <mergeCell ref="K59:K60"/>
    <mergeCell ref="L59:L60"/>
    <mergeCell ref="A61:A62"/>
    <mergeCell ref="B61:B62"/>
    <mergeCell ref="C61:C62"/>
    <mergeCell ref="D61:D62"/>
    <mergeCell ref="E61:E62"/>
    <mergeCell ref="F61:F62"/>
    <mergeCell ref="G61:G62"/>
    <mergeCell ref="H61:H62"/>
    <mergeCell ref="I61:I62"/>
    <mergeCell ref="J61:J62"/>
    <mergeCell ref="K61:K62"/>
    <mergeCell ref="L61:L62"/>
    <mergeCell ref="L36:L37"/>
    <mergeCell ref="D54:D55"/>
    <mergeCell ref="E54:E55"/>
    <mergeCell ref="F54:F55"/>
    <mergeCell ref="G54:G55"/>
    <mergeCell ref="H54:H55"/>
    <mergeCell ref="I54:I55"/>
    <mergeCell ref="J54:J55"/>
    <mergeCell ref="K54:K55"/>
    <mergeCell ref="L54:L55"/>
    <mergeCell ref="K44:K45"/>
    <mergeCell ref="L44:L45"/>
    <mergeCell ref="J46:J48"/>
    <mergeCell ref="K46:K48"/>
    <mergeCell ref="L46:L48"/>
    <mergeCell ref="A49:E49"/>
    <mergeCell ref="A46:A48"/>
    <mergeCell ref="B46:B48"/>
    <mergeCell ref="C46:C48"/>
    <mergeCell ref="D46:D48"/>
    <mergeCell ref="E46:E48"/>
    <mergeCell ref="F46:F48"/>
    <mergeCell ref="G46:G48"/>
    <mergeCell ref="H46:H48"/>
    <mergeCell ref="H52:H53"/>
    <mergeCell ref="A38:A40"/>
    <mergeCell ref="B38:B40"/>
    <mergeCell ref="C38:C40"/>
    <mergeCell ref="I52:I53"/>
    <mergeCell ref="A42:M42"/>
    <mergeCell ref="A44:A45"/>
    <mergeCell ref="B44:B45"/>
    <mergeCell ref="C44:C45"/>
    <mergeCell ref="D44:D45"/>
    <mergeCell ref="E44:E45"/>
    <mergeCell ref="F44:F45"/>
    <mergeCell ref="G44:G45"/>
    <mergeCell ref="H44:H45"/>
    <mergeCell ref="I44:I45"/>
    <mergeCell ref="J44:J45"/>
    <mergeCell ref="I46:I48"/>
    <mergeCell ref="K24:K25"/>
    <mergeCell ref="L24:L25"/>
    <mergeCell ref="A41:E41"/>
    <mergeCell ref="D38:D40"/>
    <mergeCell ref="E38:E40"/>
    <mergeCell ref="F38:F40"/>
    <mergeCell ref="G38:G40"/>
    <mergeCell ref="H38:H40"/>
    <mergeCell ref="I38:I40"/>
    <mergeCell ref="J38:J40"/>
    <mergeCell ref="K38:K40"/>
    <mergeCell ref="L38:L40"/>
    <mergeCell ref="A34:M34"/>
    <mergeCell ref="A36:A37"/>
    <mergeCell ref="B36:B37"/>
    <mergeCell ref="C36:C37"/>
    <mergeCell ref="D36:D37"/>
    <mergeCell ref="E36:E37"/>
    <mergeCell ref="F36:F37"/>
    <mergeCell ref="G36:G37"/>
    <mergeCell ref="H36:H37"/>
    <mergeCell ref="I36:I37"/>
    <mergeCell ref="J36:J37"/>
    <mergeCell ref="K36:K37"/>
    <mergeCell ref="A26:E26"/>
    <mergeCell ref="M38:M39"/>
    <mergeCell ref="A22:A23"/>
    <mergeCell ref="B22:B23"/>
    <mergeCell ref="C22:C23"/>
    <mergeCell ref="D22:D23"/>
    <mergeCell ref="E22:E23"/>
    <mergeCell ref="F22:F23"/>
    <mergeCell ref="G22:G23"/>
    <mergeCell ref="H22:H23"/>
    <mergeCell ref="A24:A25"/>
    <mergeCell ref="B24:B25"/>
    <mergeCell ref="C24:C25"/>
    <mergeCell ref="D24:D25"/>
    <mergeCell ref="E24:E25"/>
    <mergeCell ref="F24:F25"/>
    <mergeCell ref="G24:G25"/>
    <mergeCell ref="H24:H25"/>
    <mergeCell ref="I22:I23"/>
    <mergeCell ref="J22:J23"/>
    <mergeCell ref="K22:K23"/>
    <mergeCell ref="L22:L23"/>
    <mergeCell ref="I24:I25"/>
    <mergeCell ref="J24:J25"/>
    <mergeCell ref="M117:M118"/>
    <mergeCell ref="M130:M131"/>
    <mergeCell ref="M133:M134"/>
    <mergeCell ref="M139:M140"/>
    <mergeCell ref="M142:M143"/>
    <mergeCell ref="A31:A32"/>
    <mergeCell ref="B31:B32"/>
    <mergeCell ref="C31:C32"/>
    <mergeCell ref="D31:D32"/>
    <mergeCell ref="E31:E32"/>
    <mergeCell ref="F31:F32"/>
    <mergeCell ref="G31:G32"/>
    <mergeCell ref="H31:H32"/>
    <mergeCell ref="I31:I32"/>
    <mergeCell ref="J31:J32"/>
    <mergeCell ref="K31:K32"/>
    <mergeCell ref="L31:L32"/>
    <mergeCell ref="A52:A53"/>
    <mergeCell ref="B52:B53"/>
    <mergeCell ref="C52:C53"/>
    <mergeCell ref="D52:D53"/>
    <mergeCell ref="E52:E53"/>
    <mergeCell ref="F52:F53"/>
    <mergeCell ref="G52:G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337"/>
  <sheetViews>
    <sheetView tabSelected="1" topLeftCell="A20" workbookViewId="0">
      <selection activeCell="I15" sqref="I15:I17"/>
    </sheetView>
  </sheetViews>
  <sheetFormatPr defaultRowHeight="15"/>
  <cols>
    <col min="1" max="1" width="12.140625" style="144" bestFit="1" customWidth="1"/>
    <col min="2" max="2" width="17.85546875" style="144" customWidth="1"/>
    <col min="3" max="3" width="9.140625" style="144"/>
    <col min="4" max="4" width="24.28515625" style="144" customWidth="1"/>
    <col min="5" max="5" width="61.42578125" style="152" customWidth="1"/>
    <col min="6" max="6" width="15.42578125" style="152" customWidth="1"/>
    <col min="7" max="7" width="13" style="152" customWidth="1"/>
    <col min="8" max="9" width="12.5703125" style="152" customWidth="1"/>
    <col min="10" max="10" width="15" style="152" customWidth="1"/>
    <col min="11" max="11" width="14.5703125" style="152" customWidth="1"/>
    <col min="12" max="12" width="17.140625" style="152" customWidth="1"/>
    <col min="13" max="13" width="17" style="152" customWidth="1"/>
  </cols>
  <sheetData>
    <row r="1" spans="1:13" s="14" customFormat="1" ht="12.75" customHeight="1">
      <c r="A1" s="155"/>
      <c r="B1" s="155"/>
      <c r="C1" s="155"/>
      <c r="D1" s="155"/>
      <c r="E1" s="155"/>
      <c r="F1" s="155"/>
      <c r="G1" s="155"/>
      <c r="H1" s="155"/>
      <c r="I1" s="155"/>
      <c r="J1" s="155"/>
      <c r="K1" s="155"/>
      <c r="L1" s="155"/>
      <c r="M1" s="155"/>
    </row>
    <row r="2" spans="1:13" s="14" customFormat="1" ht="12.75" customHeight="1">
      <c r="A2" s="155"/>
      <c r="B2" s="155"/>
      <c r="C2" s="155"/>
      <c r="D2" s="155"/>
      <c r="E2" s="155"/>
      <c r="F2" s="155"/>
      <c r="G2" s="155"/>
      <c r="H2" s="155"/>
      <c r="I2" s="155"/>
      <c r="J2" s="155"/>
      <c r="K2" s="155"/>
      <c r="L2" s="155"/>
      <c r="M2" s="155"/>
    </row>
    <row r="3" spans="1:13" s="14" customFormat="1" ht="12.75" customHeight="1">
      <c r="A3" s="155"/>
      <c r="B3" s="155"/>
      <c r="C3" s="155"/>
      <c r="D3" s="155"/>
      <c r="E3" s="155"/>
      <c r="F3" s="155"/>
      <c r="G3" s="155"/>
      <c r="H3" s="155"/>
      <c r="I3" s="155"/>
      <c r="J3" s="155"/>
      <c r="K3" s="155"/>
      <c r="L3" s="155"/>
      <c r="M3" s="155"/>
    </row>
    <row r="4" spans="1:13" s="14" customFormat="1" ht="12.75" customHeight="1">
      <c r="A4" s="155"/>
      <c r="B4" s="155"/>
      <c r="C4" s="155"/>
      <c r="D4" s="155"/>
      <c r="E4" s="155"/>
      <c r="F4" s="155"/>
      <c r="G4" s="155"/>
      <c r="H4" s="155"/>
      <c r="I4" s="155"/>
      <c r="J4" s="155"/>
      <c r="K4" s="155"/>
      <c r="L4" s="155"/>
      <c r="M4" s="155"/>
    </row>
    <row r="5" spans="1:13" s="14" customFormat="1" ht="13.5" customHeight="1">
      <c r="A5" s="374" t="s">
        <v>21</v>
      </c>
      <c r="B5" s="374"/>
      <c r="C5" s="374"/>
      <c r="D5" s="374"/>
      <c r="E5" s="374"/>
      <c r="F5" s="374"/>
      <c r="G5" s="374"/>
      <c r="H5" s="374"/>
      <c r="I5" s="374"/>
      <c r="J5" s="374"/>
      <c r="K5" s="374"/>
      <c r="L5" s="374"/>
      <c r="M5" s="374"/>
    </row>
    <row r="6" spans="1:13" s="86" customFormat="1" ht="13.5" customHeight="1">
      <c r="A6" s="56"/>
      <c r="B6" s="56"/>
      <c r="C6" s="56"/>
      <c r="D6" s="56"/>
      <c r="E6" s="56"/>
      <c r="F6" s="56"/>
      <c r="G6" s="56"/>
      <c r="H6" s="56"/>
      <c r="I6" s="56"/>
      <c r="J6" s="56"/>
      <c r="K6" s="56"/>
      <c r="L6" s="56"/>
      <c r="M6" s="56"/>
    </row>
    <row r="7" spans="1:13" s="14" customFormat="1" ht="14.25" customHeight="1">
      <c r="A7" s="374" t="s">
        <v>62</v>
      </c>
      <c r="B7" s="374"/>
      <c r="C7" s="374"/>
      <c r="D7" s="374"/>
      <c r="E7" s="374"/>
      <c r="F7" s="374"/>
      <c r="G7" s="374"/>
      <c r="H7" s="374"/>
      <c r="I7" s="374"/>
      <c r="J7" s="374"/>
      <c r="K7" s="374"/>
      <c r="L7" s="374"/>
      <c r="M7" s="374"/>
    </row>
    <row r="8" spans="1:13" s="86" customFormat="1" ht="14.25" customHeight="1" thickBot="1">
      <c r="A8" s="56"/>
      <c r="B8" s="56"/>
      <c r="C8" s="56"/>
      <c r="D8" s="56"/>
      <c r="E8" s="56"/>
      <c r="F8" s="56"/>
      <c r="G8" s="56"/>
      <c r="H8" s="56"/>
      <c r="I8" s="56"/>
      <c r="J8" s="56"/>
      <c r="K8" s="56"/>
      <c r="L8" s="56"/>
      <c r="M8" s="56"/>
    </row>
    <row r="9" spans="1:13" s="86" customFormat="1" ht="72" thickBot="1">
      <c r="A9" s="156" t="s">
        <v>0</v>
      </c>
      <c r="B9" s="157" t="s">
        <v>1</v>
      </c>
      <c r="C9" s="157" t="s">
        <v>2</v>
      </c>
      <c r="D9" s="158" t="s">
        <v>3</v>
      </c>
      <c r="E9" s="158" t="s">
        <v>4</v>
      </c>
      <c r="F9" s="159" t="s">
        <v>5</v>
      </c>
      <c r="G9" s="158" t="s">
        <v>6</v>
      </c>
      <c r="H9" s="158" t="s">
        <v>10</v>
      </c>
      <c r="I9" s="158" t="s">
        <v>11</v>
      </c>
      <c r="J9" s="158" t="s">
        <v>8</v>
      </c>
      <c r="K9" s="158" t="s">
        <v>9</v>
      </c>
      <c r="L9" s="159" t="s">
        <v>7</v>
      </c>
      <c r="M9" s="160" t="s">
        <v>20</v>
      </c>
    </row>
    <row r="10" spans="1:13" s="86" customFormat="1" ht="38.25">
      <c r="A10" s="219">
        <v>43890</v>
      </c>
      <c r="B10" s="220" t="s">
        <v>22</v>
      </c>
      <c r="C10" s="220" t="s">
        <v>23</v>
      </c>
      <c r="D10" s="220" t="s">
        <v>24</v>
      </c>
      <c r="E10" s="220" t="s">
        <v>25</v>
      </c>
      <c r="F10" s="221">
        <v>9590</v>
      </c>
      <c r="G10" s="221">
        <v>1500</v>
      </c>
      <c r="H10" s="221">
        <v>53</v>
      </c>
      <c r="I10" s="221">
        <v>1447</v>
      </c>
      <c r="J10" s="222">
        <v>0</v>
      </c>
      <c r="K10" s="222">
        <v>0</v>
      </c>
      <c r="L10" s="222">
        <v>53</v>
      </c>
      <c r="M10" s="223" t="s">
        <v>26</v>
      </c>
    </row>
    <row r="11" spans="1:13" s="86" customFormat="1" ht="14.25" customHeight="1">
      <c r="A11" s="357">
        <v>43890</v>
      </c>
      <c r="B11" s="359" t="s">
        <v>22</v>
      </c>
      <c r="C11" s="359" t="s">
        <v>23</v>
      </c>
      <c r="D11" s="359" t="s">
        <v>65</v>
      </c>
      <c r="E11" s="359" t="s">
        <v>28</v>
      </c>
      <c r="F11" s="361">
        <v>21850</v>
      </c>
      <c r="G11" s="361">
        <v>1058</v>
      </c>
      <c r="H11" s="361">
        <v>54</v>
      </c>
      <c r="I11" s="361">
        <v>1004</v>
      </c>
      <c r="J11" s="354">
        <v>0</v>
      </c>
      <c r="K11" s="354">
        <v>0</v>
      </c>
      <c r="L11" s="354">
        <v>54</v>
      </c>
      <c r="M11" s="167" t="s">
        <v>32</v>
      </c>
    </row>
    <row r="12" spans="1:13" s="86" customFormat="1" ht="14.25" customHeight="1">
      <c r="A12" s="365"/>
      <c r="B12" s="367"/>
      <c r="C12" s="367"/>
      <c r="D12" s="367"/>
      <c r="E12" s="367"/>
      <c r="F12" s="372"/>
      <c r="G12" s="372"/>
      <c r="H12" s="372"/>
      <c r="I12" s="372"/>
      <c r="J12" s="356"/>
      <c r="K12" s="356"/>
      <c r="L12" s="356"/>
      <c r="M12" s="167" t="s">
        <v>26</v>
      </c>
    </row>
    <row r="13" spans="1:13" s="86" customFormat="1" ht="14.25" customHeight="1">
      <c r="A13" s="357">
        <v>43890</v>
      </c>
      <c r="B13" s="359" t="s">
        <v>22</v>
      </c>
      <c r="C13" s="359" t="s">
        <v>23</v>
      </c>
      <c r="D13" s="359" t="s">
        <v>29</v>
      </c>
      <c r="E13" s="359" t="s">
        <v>30</v>
      </c>
      <c r="F13" s="361">
        <v>14065</v>
      </c>
      <c r="G13" s="361">
        <v>217</v>
      </c>
      <c r="H13" s="361">
        <v>73</v>
      </c>
      <c r="I13" s="361">
        <v>144</v>
      </c>
      <c r="J13" s="354">
        <v>0</v>
      </c>
      <c r="K13" s="354">
        <v>0</v>
      </c>
      <c r="L13" s="209">
        <v>65</v>
      </c>
      <c r="M13" s="167" t="s">
        <v>32</v>
      </c>
    </row>
    <row r="14" spans="1:13" s="86" customFormat="1" ht="14.25" customHeight="1">
      <c r="A14" s="365"/>
      <c r="B14" s="367"/>
      <c r="C14" s="367"/>
      <c r="D14" s="367"/>
      <c r="E14" s="367"/>
      <c r="F14" s="372"/>
      <c r="G14" s="372"/>
      <c r="H14" s="372"/>
      <c r="I14" s="372"/>
      <c r="J14" s="356"/>
      <c r="K14" s="356"/>
      <c r="L14" s="209">
        <v>6</v>
      </c>
      <c r="M14" s="167" t="s">
        <v>26</v>
      </c>
    </row>
    <row r="15" spans="1:13" s="86" customFormat="1" ht="14.25" customHeight="1">
      <c r="A15" s="357">
        <v>43890</v>
      </c>
      <c r="B15" s="359" t="s">
        <v>22</v>
      </c>
      <c r="C15" s="359" t="s">
        <v>23</v>
      </c>
      <c r="D15" s="368" t="s">
        <v>66</v>
      </c>
      <c r="E15" s="359" t="s">
        <v>34</v>
      </c>
      <c r="F15" s="361">
        <v>15000</v>
      </c>
      <c r="G15" s="361">
        <v>760</v>
      </c>
      <c r="H15" s="361">
        <v>505</v>
      </c>
      <c r="I15" s="361">
        <v>255</v>
      </c>
      <c r="J15" s="354">
        <v>0</v>
      </c>
      <c r="K15" s="354">
        <v>0</v>
      </c>
      <c r="L15" s="209">
        <v>337</v>
      </c>
      <c r="M15" s="167" t="s">
        <v>32</v>
      </c>
    </row>
    <row r="16" spans="1:13" s="86" customFormat="1" ht="14.25" customHeight="1">
      <c r="A16" s="364"/>
      <c r="B16" s="366"/>
      <c r="C16" s="366"/>
      <c r="D16" s="369"/>
      <c r="E16" s="366"/>
      <c r="F16" s="371"/>
      <c r="G16" s="371"/>
      <c r="H16" s="371"/>
      <c r="I16" s="371"/>
      <c r="J16" s="355"/>
      <c r="K16" s="355"/>
      <c r="L16" s="209">
        <v>14</v>
      </c>
      <c r="M16" s="167" t="s">
        <v>26</v>
      </c>
    </row>
    <row r="17" spans="1:13" s="86" customFormat="1" ht="14.25" customHeight="1">
      <c r="A17" s="365"/>
      <c r="B17" s="367"/>
      <c r="C17" s="367"/>
      <c r="D17" s="370"/>
      <c r="E17" s="367"/>
      <c r="F17" s="372"/>
      <c r="G17" s="372"/>
      <c r="H17" s="372"/>
      <c r="I17" s="372"/>
      <c r="J17" s="356"/>
      <c r="K17" s="356"/>
      <c r="L17" s="209">
        <v>7</v>
      </c>
      <c r="M17" s="167" t="s">
        <v>69</v>
      </c>
    </row>
    <row r="18" spans="1:13" s="86" customFormat="1" ht="14.25" customHeight="1">
      <c r="A18" s="357">
        <v>43890</v>
      </c>
      <c r="B18" s="359" t="s">
        <v>22</v>
      </c>
      <c r="C18" s="359" t="s">
        <v>23</v>
      </c>
      <c r="D18" s="359" t="s">
        <v>35</v>
      </c>
      <c r="E18" s="359" t="s">
        <v>36</v>
      </c>
      <c r="F18" s="361">
        <v>32590</v>
      </c>
      <c r="G18" s="361">
        <v>381</v>
      </c>
      <c r="H18" s="361">
        <f>361-20</f>
        <v>341</v>
      </c>
      <c r="I18" s="361">
        <v>40</v>
      </c>
      <c r="J18" s="354">
        <v>0</v>
      </c>
      <c r="K18" s="354">
        <v>0</v>
      </c>
      <c r="L18" s="209">
        <v>311</v>
      </c>
      <c r="M18" s="167" t="s">
        <v>32</v>
      </c>
    </row>
    <row r="19" spans="1:13" s="86" customFormat="1" ht="14.25" customHeight="1" thickBot="1">
      <c r="A19" s="358"/>
      <c r="B19" s="360"/>
      <c r="C19" s="360"/>
      <c r="D19" s="360"/>
      <c r="E19" s="360"/>
      <c r="F19" s="362"/>
      <c r="G19" s="362"/>
      <c r="H19" s="362"/>
      <c r="I19" s="362"/>
      <c r="J19" s="363"/>
      <c r="K19" s="363"/>
      <c r="L19" s="280">
        <v>21</v>
      </c>
      <c r="M19" s="169" t="s">
        <v>26</v>
      </c>
    </row>
    <row r="20" spans="1:13" s="86" customFormat="1" ht="14.25" customHeight="1" thickBot="1">
      <c r="A20" s="323" t="s">
        <v>19</v>
      </c>
      <c r="B20" s="324"/>
      <c r="C20" s="324"/>
      <c r="D20" s="324"/>
      <c r="E20" s="325"/>
      <c r="F20" s="8">
        <f t="shared" ref="F20:K20" si="0">SUM(F10:F19)</f>
        <v>93095</v>
      </c>
      <c r="G20" s="8">
        <f t="shared" si="0"/>
        <v>3916</v>
      </c>
      <c r="H20" s="8">
        <f t="shared" si="0"/>
        <v>1026</v>
      </c>
      <c r="I20" s="8">
        <f t="shared" si="0"/>
        <v>2890</v>
      </c>
      <c r="J20" s="8">
        <f t="shared" si="0"/>
        <v>0</v>
      </c>
      <c r="K20" s="8">
        <f t="shared" si="0"/>
        <v>0</v>
      </c>
      <c r="L20" s="9"/>
      <c r="M20" s="10"/>
    </row>
    <row r="21" spans="1:13" s="86" customFormat="1" ht="14.25" customHeight="1" thickBot="1">
      <c r="A21" s="183"/>
      <c r="B21" s="184"/>
      <c r="C21" s="184"/>
      <c r="D21" s="184"/>
      <c r="E21" s="185"/>
      <c r="F21" s="186"/>
      <c r="G21" s="186"/>
      <c r="H21" s="186"/>
      <c r="I21" s="186"/>
      <c r="J21" s="186"/>
      <c r="K21" s="186"/>
      <c r="L21" s="243"/>
      <c r="M21" s="187"/>
    </row>
    <row r="22" spans="1:13" s="155" customFormat="1" ht="72" thickBot="1">
      <c r="A22" s="156" t="s">
        <v>0</v>
      </c>
      <c r="B22" s="157" t="s">
        <v>1</v>
      </c>
      <c r="C22" s="157" t="s">
        <v>2</v>
      </c>
      <c r="D22" s="158" t="s">
        <v>3</v>
      </c>
      <c r="E22" s="158" t="s">
        <v>4</v>
      </c>
      <c r="F22" s="159" t="s">
        <v>5</v>
      </c>
      <c r="G22" s="158" t="s">
        <v>6</v>
      </c>
      <c r="H22" s="158" t="s">
        <v>10</v>
      </c>
      <c r="I22" s="158" t="s">
        <v>11</v>
      </c>
      <c r="J22" s="158" t="s">
        <v>8</v>
      </c>
      <c r="K22" s="158" t="s">
        <v>9</v>
      </c>
      <c r="L22" s="159" t="s">
        <v>7</v>
      </c>
      <c r="M22" s="160" t="s">
        <v>20</v>
      </c>
    </row>
    <row r="23" spans="1:13" s="155" customFormat="1" ht="38.25">
      <c r="A23" s="219">
        <v>43889</v>
      </c>
      <c r="B23" s="220" t="s">
        <v>22</v>
      </c>
      <c r="C23" s="220" t="s">
        <v>23</v>
      </c>
      <c r="D23" s="220" t="s">
        <v>24</v>
      </c>
      <c r="E23" s="220" t="s">
        <v>25</v>
      </c>
      <c r="F23" s="221">
        <v>9590</v>
      </c>
      <c r="G23" s="221">
        <v>1500</v>
      </c>
      <c r="H23" s="221">
        <v>53</v>
      </c>
      <c r="I23" s="221">
        <v>1447</v>
      </c>
      <c r="J23" s="222">
        <v>0</v>
      </c>
      <c r="K23" s="222">
        <v>0</v>
      </c>
      <c r="L23" s="222">
        <v>53</v>
      </c>
      <c r="M23" s="223" t="s">
        <v>26</v>
      </c>
    </row>
    <row r="24" spans="1:13" s="155" customFormat="1" ht="14.25" customHeight="1">
      <c r="A24" s="357">
        <v>43889</v>
      </c>
      <c r="B24" s="359" t="s">
        <v>22</v>
      </c>
      <c r="C24" s="359" t="s">
        <v>23</v>
      </c>
      <c r="D24" s="359" t="s">
        <v>65</v>
      </c>
      <c r="E24" s="359" t="s">
        <v>28</v>
      </c>
      <c r="F24" s="361">
        <v>21850</v>
      </c>
      <c r="G24" s="361">
        <v>1058</v>
      </c>
      <c r="H24" s="361">
        <v>54</v>
      </c>
      <c r="I24" s="361">
        <v>1004</v>
      </c>
      <c r="J24" s="354">
        <v>0</v>
      </c>
      <c r="K24" s="354">
        <v>0</v>
      </c>
      <c r="L24" s="354">
        <v>54</v>
      </c>
      <c r="M24" s="167" t="s">
        <v>32</v>
      </c>
    </row>
    <row r="25" spans="1:13" s="155" customFormat="1" ht="14.25" customHeight="1">
      <c r="A25" s="365"/>
      <c r="B25" s="367"/>
      <c r="C25" s="367"/>
      <c r="D25" s="367"/>
      <c r="E25" s="367"/>
      <c r="F25" s="372"/>
      <c r="G25" s="372"/>
      <c r="H25" s="372"/>
      <c r="I25" s="372"/>
      <c r="J25" s="356"/>
      <c r="K25" s="356"/>
      <c r="L25" s="356"/>
      <c r="M25" s="167" t="s">
        <v>26</v>
      </c>
    </row>
    <row r="26" spans="1:13" s="155" customFormat="1" ht="14.25" customHeight="1">
      <c r="A26" s="357">
        <v>43889</v>
      </c>
      <c r="B26" s="359" t="s">
        <v>22</v>
      </c>
      <c r="C26" s="359" t="s">
        <v>23</v>
      </c>
      <c r="D26" s="359" t="s">
        <v>29</v>
      </c>
      <c r="E26" s="359" t="s">
        <v>30</v>
      </c>
      <c r="F26" s="361">
        <v>14065</v>
      </c>
      <c r="G26" s="361">
        <v>217</v>
      </c>
      <c r="H26" s="361">
        <v>73</v>
      </c>
      <c r="I26" s="361">
        <v>144</v>
      </c>
      <c r="J26" s="354">
        <v>0</v>
      </c>
      <c r="K26" s="354">
        <v>0</v>
      </c>
      <c r="L26" s="209">
        <v>65</v>
      </c>
      <c r="M26" s="167" t="s">
        <v>32</v>
      </c>
    </row>
    <row r="27" spans="1:13" s="155" customFormat="1" ht="14.25" customHeight="1">
      <c r="A27" s="365"/>
      <c r="B27" s="367"/>
      <c r="C27" s="367"/>
      <c r="D27" s="367"/>
      <c r="E27" s="367"/>
      <c r="F27" s="372"/>
      <c r="G27" s="372"/>
      <c r="H27" s="372"/>
      <c r="I27" s="372"/>
      <c r="J27" s="356"/>
      <c r="K27" s="356"/>
      <c r="L27" s="209">
        <v>6</v>
      </c>
      <c r="M27" s="167" t="s">
        <v>26</v>
      </c>
    </row>
    <row r="28" spans="1:13" s="155" customFormat="1" ht="14.25" customHeight="1">
      <c r="A28" s="357">
        <v>43889</v>
      </c>
      <c r="B28" s="359" t="s">
        <v>22</v>
      </c>
      <c r="C28" s="359" t="s">
        <v>23</v>
      </c>
      <c r="D28" s="368" t="s">
        <v>66</v>
      </c>
      <c r="E28" s="359" t="s">
        <v>34</v>
      </c>
      <c r="F28" s="361">
        <v>15000</v>
      </c>
      <c r="G28" s="361">
        <v>760</v>
      </c>
      <c r="H28" s="361">
        <v>505</v>
      </c>
      <c r="I28" s="361">
        <v>255</v>
      </c>
      <c r="J28" s="354">
        <v>0</v>
      </c>
      <c r="K28" s="354">
        <v>0</v>
      </c>
      <c r="L28" s="209">
        <v>337</v>
      </c>
      <c r="M28" s="167" t="s">
        <v>32</v>
      </c>
    </row>
    <row r="29" spans="1:13" s="155" customFormat="1" ht="14.25" customHeight="1">
      <c r="A29" s="364"/>
      <c r="B29" s="366"/>
      <c r="C29" s="366"/>
      <c r="D29" s="369"/>
      <c r="E29" s="366"/>
      <c r="F29" s="371"/>
      <c r="G29" s="371"/>
      <c r="H29" s="371"/>
      <c r="I29" s="371"/>
      <c r="J29" s="355"/>
      <c r="K29" s="355"/>
      <c r="L29" s="209">
        <v>14</v>
      </c>
      <c r="M29" s="167" t="s">
        <v>26</v>
      </c>
    </row>
    <row r="30" spans="1:13" s="155" customFormat="1" ht="14.25" customHeight="1">
      <c r="A30" s="365"/>
      <c r="B30" s="367"/>
      <c r="C30" s="367"/>
      <c r="D30" s="370"/>
      <c r="E30" s="367"/>
      <c r="F30" s="372"/>
      <c r="G30" s="372"/>
      <c r="H30" s="372"/>
      <c r="I30" s="372"/>
      <c r="J30" s="356"/>
      <c r="K30" s="356"/>
      <c r="L30" s="209">
        <v>7</v>
      </c>
      <c r="M30" s="167" t="s">
        <v>69</v>
      </c>
    </row>
    <row r="31" spans="1:13" s="155" customFormat="1" ht="14.25" customHeight="1">
      <c r="A31" s="357">
        <v>43889</v>
      </c>
      <c r="B31" s="359" t="s">
        <v>22</v>
      </c>
      <c r="C31" s="359" t="s">
        <v>23</v>
      </c>
      <c r="D31" s="359" t="s">
        <v>35</v>
      </c>
      <c r="E31" s="359" t="s">
        <v>36</v>
      </c>
      <c r="F31" s="361">
        <v>32590</v>
      </c>
      <c r="G31" s="361">
        <v>381</v>
      </c>
      <c r="H31" s="361">
        <f>361-20</f>
        <v>341</v>
      </c>
      <c r="I31" s="361">
        <v>40</v>
      </c>
      <c r="J31" s="354">
        <v>0</v>
      </c>
      <c r="K31" s="354">
        <v>0</v>
      </c>
      <c r="L31" s="209">
        <v>311</v>
      </c>
      <c r="M31" s="167" t="s">
        <v>32</v>
      </c>
    </row>
    <row r="32" spans="1:13" s="155" customFormat="1" ht="14.25" customHeight="1" thickBot="1">
      <c r="A32" s="358"/>
      <c r="B32" s="360"/>
      <c r="C32" s="360"/>
      <c r="D32" s="360"/>
      <c r="E32" s="360"/>
      <c r="F32" s="362"/>
      <c r="G32" s="362"/>
      <c r="H32" s="362"/>
      <c r="I32" s="362"/>
      <c r="J32" s="363"/>
      <c r="K32" s="363"/>
      <c r="L32" s="280">
        <v>21</v>
      </c>
      <c r="M32" s="169" t="s">
        <v>26</v>
      </c>
    </row>
    <row r="33" spans="1:13" s="155" customFormat="1" ht="14.25" customHeight="1" thickBot="1">
      <c r="A33" s="323" t="s">
        <v>19</v>
      </c>
      <c r="B33" s="324"/>
      <c r="C33" s="324"/>
      <c r="D33" s="324"/>
      <c r="E33" s="325"/>
      <c r="F33" s="8">
        <f t="shared" ref="F33:K33" si="1">SUM(F23:F32)</f>
        <v>93095</v>
      </c>
      <c r="G33" s="8">
        <f t="shared" si="1"/>
        <v>3916</v>
      </c>
      <c r="H33" s="8">
        <f t="shared" si="1"/>
        <v>1026</v>
      </c>
      <c r="I33" s="8">
        <f t="shared" si="1"/>
        <v>2890</v>
      </c>
      <c r="J33" s="8">
        <f t="shared" si="1"/>
        <v>0</v>
      </c>
      <c r="K33" s="8">
        <f t="shared" si="1"/>
        <v>0</v>
      </c>
      <c r="L33" s="9"/>
      <c r="M33" s="10"/>
    </row>
    <row r="34" spans="1:13" s="155" customFormat="1" ht="14.25" customHeight="1" thickBot="1">
      <c r="A34" s="373"/>
      <c r="B34" s="373"/>
      <c r="C34" s="373"/>
      <c r="D34" s="373"/>
      <c r="E34" s="373"/>
      <c r="F34" s="373"/>
      <c r="G34" s="373"/>
      <c r="H34" s="373"/>
      <c r="I34" s="373"/>
      <c r="J34" s="373"/>
      <c r="K34" s="373"/>
      <c r="L34" s="373"/>
      <c r="M34" s="373"/>
    </row>
    <row r="35" spans="1:13" s="155" customFormat="1" ht="72" thickBot="1">
      <c r="A35" s="156" t="s">
        <v>0</v>
      </c>
      <c r="B35" s="157" t="s">
        <v>1</v>
      </c>
      <c r="C35" s="157" t="s">
        <v>2</v>
      </c>
      <c r="D35" s="158" t="s">
        <v>3</v>
      </c>
      <c r="E35" s="158" t="s">
        <v>4</v>
      </c>
      <c r="F35" s="159" t="s">
        <v>5</v>
      </c>
      <c r="G35" s="158" t="s">
        <v>6</v>
      </c>
      <c r="H35" s="158" t="s">
        <v>10</v>
      </c>
      <c r="I35" s="158" t="s">
        <v>11</v>
      </c>
      <c r="J35" s="158" t="s">
        <v>8</v>
      </c>
      <c r="K35" s="158" t="s">
        <v>9</v>
      </c>
      <c r="L35" s="159" t="s">
        <v>7</v>
      </c>
      <c r="M35" s="160" t="s">
        <v>20</v>
      </c>
    </row>
    <row r="36" spans="1:13" s="155" customFormat="1" ht="38.25">
      <c r="A36" s="219">
        <v>43888</v>
      </c>
      <c r="B36" s="220" t="s">
        <v>22</v>
      </c>
      <c r="C36" s="220" t="s">
        <v>23</v>
      </c>
      <c r="D36" s="220" t="s">
        <v>24</v>
      </c>
      <c r="E36" s="220" t="s">
        <v>25</v>
      </c>
      <c r="F36" s="221">
        <v>9590</v>
      </c>
      <c r="G36" s="221">
        <v>1500</v>
      </c>
      <c r="H36" s="221">
        <v>53</v>
      </c>
      <c r="I36" s="221">
        <v>1447</v>
      </c>
      <c r="J36" s="222">
        <v>0</v>
      </c>
      <c r="K36" s="222">
        <v>0</v>
      </c>
      <c r="L36" s="222">
        <v>53</v>
      </c>
      <c r="M36" s="223" t="s">
        <v>26</v>
      </c>
    </row>
    <row r="37" spans="1:13" s="155" customFormat="1" ht="14.25" customHeight="1">
      <c r="A37" s="357">
        <v>43888</v>
      </c>
      <c r="B37" s="359" t="s">
        <v>22</v>
      </c>
      <c r="C37" s="359" t="s">
        <v>23</v>
      </c>
      <c r="D37" s="359" t="s">
        <v>65</v>
      </c>
      <c r="E37" s="359" t="s">
        <v>28</v>
      </c>
      <c r="F37" s="361">
        <v>21850</v>
      </c>
      <c r="G37" s="361">
        <v>1058</v>
      </c>
      <c r="H37" s="361">
        <v>54</v>
      </c>
      <c r="I37" s="361">
        <v>1004</v>
      </c>
      <c r="J37" s="354">
        <v>0</v>
      </c>
      <c r="K37" s="354">
        <v>0</v>
      </c>
      <c r="L37" s="354">
        <v>54</v>
      </c>
      <c r="M37" s="167" t="s">
        <v>32</v>
      </c>
    </row>
    <row r="38" spans="1:13" s="155" customFormat="1" ht="14.25" customHeight="1">
      <c r="A38" s="365"/>
      <c r="B38" s="367"/>
      <c r="C38" s="367"/>
      <c r="D38" s="367"/>
      <c r="E38" s="367"/>
      <c r="F38" s="372"/>
      <c r="G38" s="372"/>
      <c r="H38" s="372"/>
      <c r="I38" s="372"/>
      <c r="J38" s="356"/>
      <c r="K38" s="356"/>
      <c r="L38" s="356"/>
      <c r="M38" s="167" t="s">
        <v>26</v>
      </c>
    </row>
    <row r="39" spans="1:13" s="155" customFormat="1" ht="14.25" customHeight="1">
      <c r="A39" s="357">
        <v>43888</v>
      </c>
      <c r="B39" s="359" t="s">
        <v>22</v>
      </c>
      <c r="C39" s="359" t="s">
        <v>23</v>
      </c>
      <c r="D39" s="359" t="s">
        <v>29</v>
      </c>
      <c r="E39" s="359" t="s">
        <v>30</v>
      </c>
      <c r="F39" s="361">
        <v>14065</v>
      </c>
      <c r="G39" s="361">
        <v>217</v>
      </c>
      <c r="H39" s="361">
        <v>73</v>
      </c>
      <c r="I39" s="361">
        <v>144</v>
      </c>
      <c r="J39" s="354">
        <v>0</v>
      </c>
      <c r="K39" s="354">
        <v>0</v>
      </c>
      <c r="L39" s="209">
        <v>65</v>
      </c>
      <c r="M39" s="167" t="s">
        <v>32</v>
      </c>
    </row>
    <row r="40" spans="1:13" s="155" customFormat="1" ht="14.25" customHeight="1">
      <c r="A40" s="365"/>
      <c r="B40" s="367"/>
      <c r="C40" s="367"/>
      <c r="D40" s="367"/>
      <c r="E40" s="367"/>
      <c r="F40" s="372"/>
      <c r="G40" s="372"/>
      <c r="H40" s="372"/>
      <c r="I40" s="372"/>
      <c r="J40" s="356"/>
      <c r="K40" s="356"/>
      <c r="L40" s="209">
        <v>6</v>
      </c>
      <c r="M40" s="167" t="s">
        <v>26</v>
      </c>
    </row>
    <row r="41" spans="1:13" s="155" customFormat="1" ht="14.25" customHeight="1">
      <c r="A41" s="357">
        <v>43888</v>
      </c>
      <c r="B41" s="359" t="s">
        <v>22</v>
      </c>
      <c r="C41" s="359" t="s">
        <v>23</v>
      </c>
      <c r="D41" s="368" t="s">
        <v>66</v>
      </c>
      <c r="E41" s="359" t="s">
        <v>34</v>
      </c>
      <c r="F41" s="361">
        <v>15000</v>
      </c>
      <c r="G41" s="361">
        <v>760</v>
      </c>
      <c r="H41" s="361">
        <v>514</v>
      </c>
      <c r="I41" s="361">
        <v>246</v>
      </c>
      <c r="J41" s="354">
        <v>0</v>
      </c>
      <c r="K41" s="354">
        <v>0</v>
      </c>
      <c r="L41" s="209">
        <v>346</v>
      </c>
      <c r="M41" s="167" t="s">
        <v>32</v>
      </c>
    </row>
    <row r="42" spans="1:13" s="155" customFormat="1" ht="14.25" customHeight="1">
      <c r="A42" s="364"/>
      <c r="B42" s="366"/>
      <c r="C42" s="366"/>
      <c r="D42" s="369"/>
      <c r="E42" s="366"/>
      <c r="F42" s="371"/>
      <c r="G42" s="371"/>
      <c r="H42" s="371"/>
      <c r="I42" s="371"/>
      <c r="J42" s="355"/>
      <c r="K42" s="355"/>
      <c r="L42" s="209">
        <v>14</v>
      </c>
      <c r="M42" s="167" t="s">
        <v>26</v>
      </c>
    </row>
    <row r="43" spans="1:13" s="155" customFormat="1" ht="14.25" customHeight="1">
      <c r="A43" s="365"/>
      <c r="B43" s="367"/>
      <c r="C43" s="367"/>
      <c r="D43" s="370"/>
      <c r="E43" s="367"/>
      <c r="F43" s="372"/>
      <c r="G43" s="372"/>
      <c r="H43" s="372"/>
      <c r="I43" s="372"/>
      <c r="J43" s="356"/>
      <c r="K43" s="356"/>
      <c r="L43" s="209">
        <v>7</v>
      </c>
      <c r="M43" s="167" t="s">
        <v>69</v>
      </c>
    </row>
    <row r="44" spans="1:13" s="155" customFormat="1" ht="14.25" customHeight="1">
      <c r="A44" s="357">
        <v>43888</v>
      </c>
      <c r="B44" s="359" t="s">
        <v>22</v>
      </c>
      <c r="C44" s="359" t="s">
        <v>23</v>
      </c>
      <c r="D44" s="359" t="s">
        <v>35</v>
      </c>
      <c r="E44" s="359" t="s">
        <v>36</v>
      </c>
      <c r="F44" s="361">
        <v>32590</v>
      </c>
      <c r="G44" s="361">
        <v>381</v>
      </c>
      <c r="H44" s="361">
        <f>361-20</f>
        <v>341</v>
      </c>
      <c r="I44" s="361">
        <v>40</v>
      </c>
      <c r="J44" s="354">
        <v>0</v>
      </c>
      <c r="K44" s="354">
        <v>0</v>
      </c>
      <c r="L44" s="209">
        <v>311</v>
      </c>
      <c r="M44" s="167" t="s">
        <v>32</v>
      </c>
    </row>
    <row r="45" spans="1:13" s="155" customFormat="1" ht="14.25" customHeight="1" thickBot="1">
      <c r="A45" s="358"/>
      <c r="B45" s="360"/>
      <c r="C45" s="360"/>
      <c r="D45" s="360"/>
      <c r="E45" s="360"/>
      <c r="F45" s="362"/>
      <c r="G45" s="362"/>
      <c r="H45" s="362"/>
      <c r="I45" s="362"/>
      <c r="J45" s="363"/>
      <c r="K45" s="363"/>
      <c r="L45" s="271">
        <v>21</v>
      </c>
      <c r="M45" s="169" t="s">
        <v>26</v>
      </c>
    </row>
    <row r="46" spans="1:13" s="155" customFormat="1" ht="14.25" customHeight="1" thickBot="1">
      <c r="A46" s="323" t="s">
        <v>19</v>
      </c>
      <c r="B46" s="324"/>
      <c r="C46" s="324"/>
      <c r="D46" s="324"/>
      <c r="E46" s="325"/>
      <c r="F46" s="8">
        <f t="shared" ref="F46:K46" si="2">SUM(F36:F45)</f>
        <v>93095</v>
      </c>
      <c r="G46" s="8">
        <f t="shared" si="2"/>
        <v>3916</v>
      </c>
      <c r="H46" s="8">
        <f t="shared" si="2"/>
        <v>1035</v>
      </c>
      <c r="I46" s="8">
        <f t="shared" si="2"/>
        <v>2881</v>
      </c>
      <c r="J46" s="8">
        <f t="shared" si="2"/>
        <v>0</v>
      </c>
      <c r="K46" s="8">
        <f t="shared" si="2"/>
        <v>0</v>
      </c>
      <c r="L46" s="9"/>
      <c r="M46" s="10"/>
    </row>
    <row r="47" spans="1:13" s="155" customFormat="1" ht="14.25" customHeight="1" thickBot="1">
      <c r="A47" s="85"/>
      <c r="B47" s="85"/>
      <c r="C47" s="85"/>
      <c r="D47" s="85"/>
      <c r="E47" s="85"/>
      <c r="F47" s="85"/>
      <c r="G47" s="85"/>
      <c r="H47" s="85"/>
      <c r="I47" s="85"/>
      <c r="J47" s="85"/>
      <c r="K47" s="85"/>
      <c r="L47" s="85"/>
      <c r="M47" s="85"/>
    </row>
    <row r="48" spans="1:13" s="155" customFormat="1" ht="72" thickBot="1">
      <c r="A48" s="156" t="s">
        <v>0</v>
      </c>
      <c r="B48" s="157" t="s">
        <v>1</v>
      </c>
      <c r="C48" s="157" t="s">
        <v>2</v>
      </c>
      <c r="D48" s="158" t="s">
        <v>3</v>
      </c>
      <c r="E48" s="158" t="s">
        <v>4</v>
      </c>
      <c r="F48" s="159" t="s">
        <v>5</v>
      </c>
      <c r="G48" s="158" t="s">
        <v>6</v>
      </c>
      <c r="H48" s="158" t="s">
        <v>10</v>
      </c>
      <c r="I48" s="158" t="s">
        <v>11</v>
      </c>
      <c r="J48" s="158" t="s">
        <v>8</v>
      </c>
      <c r="K48" s="158" t="s">
        <v>9</v>
      </c>
      <c r="L48" s="159" t="s">
        <v>7</v>
      </c>
      <c r="M48" s="160" t="s">
        <v>20</v>
      </c>
    </row>
    <row r="49" spans="1:13" s="155" customFormat="1" ht="38.25">
      <c r="A49" s="219">
        <v>43887</v>
      </c>
      <c r="B49" s="220" t="s">
        <v>22</v>
      </c>
      <c r="C49" s="220" t="s">
        <v>23</v>
      </c>
      <c r="D49" s="220" t="s">
        <v>24</v>
      </c>
      <c r="E49" s="220" t="s">
        <v>25</v>
      </c>
      <c r="F49" s="221">
        <v>9590</v>
      </c>
      <c r="G49" s="221">
        <v>1500</v>
      </c>
      <c r="H49" s="221">
        <v>53</v>
      </c>
      <c r="I49" s="221">
        <v>1447</v>
      </c>
      <c r="J49" s="222">
        <v>0</v>
      </c>
      <c r="K49" s="222">
        <v>0</v>
      </c>
      <c r="L49" s="222">
        <v>53</v>
      </c>
      <c r="M49" s="223" t="s">
        <v>26</v>
      </c>
    </row>
    <row r="50" spans="1:13" s="155" customFormat="1" ht="14.25" customHeight="1">
      <c r="A50" s="357">
        <v>43887</v>
      </c>
      <c r="B50" s="359" t="s">
        <v>22</v>
      </c>
      <c r="C50" s="359" t="s">
        <v>23</v>
      </c>
      <c r="D50" s="359" t="s">
        <v>65</v>
      </c>
      <c r="E50" s="359" t="s">
        <v>28</v>
      </c>
      <c r="F50" s="361">
        <v>21850</v>
      </c>
      <c r="G50" s="361">
        <v>1058</v>
      </c>
      <c r="H50" s="361">
        <v>54</v>
      </c>
      <c r="I50" s="361">
        <v>1004</v>
      </c>
      <c r="J50" s="354">
        <v>0</v>
      </c>
      <c r="K50" s="354">
        <v>0</v>
      </c>
      <c r="L50" s="354">
        <v>54</v>
      </c>
      <c r="M50" s="167" t="s">
        <v>32</v>
      </c>
    </row>
    <row r="51" spans="1:13" s="155" customFormat="1" ht="14.25" customHeight="1">
      <c r="A51" s="365"/>
      <c r="B51" s="367"/>
      <c r="C51" s="367"/>
      <c r="D51" s="367"/>
      <c r="E51" s="367"/>
      <c r="F51" s="372"/>
      <c r="G51" s="372"/>
      <c r="H51" s="372"/>
      <c r="I51" s="372"/>
      <c r="J51" s="356"/>
      <c r="K51" s="356"/>
      <c r="L51" s="356"/>
      <c r="M51" s="167" t="s">
        <v>26</v>
      </c>
    </row>
    <row r="52" spans="1:13" s="155" customFormat="1" ht="14.25" customHeight="1">
      <c r="A52" s="357">
        <v>43887</v>
      </c>
      <c r="B52" s="359" t="s">
        <v>22</v>
      </c>
      <c r="C52" s="359" t="s">
        <v>23</v>
      </c>
      <c r="D52" s="359" t="s">
        <v>29</v>
      </c>
      <c r="E52" s="359" t="s">
        <v>30</v>
      </c>
      <c r="F52" s="361">
        <v>14065</v>
      </c>
      <c r="G52" s="361">
        <v>217</v>
      </c>
      <c r="H52" s="361">
        <v>73</v>
      </c>
      <c r="I52" s="361">
        <v>144</v>
      </c>
      <c r="J52" s="354">
        <v>0</v>
      </c>
      <c r="K52" s="354">
        <v>0</v>
      </c>
      <c r="L52" s="209">
        <v>65</v>
      </c>
      <c r="M52" s="167" t="s">
        <v>32</v>
      </c>
    </row>
    <row r="53" spans="1:13" s="155" customFormat="1" ht="14.25" customHeight="1">
      <c r="A53" s="365"/>
      <c r="B53" s="367"/>
      <c r="C53" s="367"/>
      <c r="D53" s="367"/>
      <c r="E53" s="367"/>
      <c r="F53" s="372"/>
      <c r="G53" s="372"/>
      <c r="H53" s="372"/>
      <c r="I53" s="372"/>
      <c r="J53" s="356"/>
      <c r="K53" s="356"/>
      <c r="L53" s="209">
        <v>6</v>
      </c>
      <c r="M53" s="167" t="s">
        <v>26</v>
      </c>
    </row>
    <row r="54" spans="1:13" s="155" customFormat="1" ht="14.25" customHeight="1">
      <c r="A54" s="357">
        <v>43887</v>
      </c>
      <c r="B54" s="359" t="s">
        <v>22</v>
      </c>
      <c r="C54" s="359" t="s">
        <v>23</v>
      </c>
      <c r="D54" s="368" t="s">
        <v>66</v>
      </c>
      <c r="E54" s="359" t="s">
        <v>34</v>
      </c>
      <c r="F54" s="361">
        <v>15000</v>
      </c>
      <c r="G54" s="361">
        <v>760</v>
      </c>
      <c r="H54" s="361">
        <v>514</v>
      </c>
      <c r="I54" s="361">
        <v>246</v>
      </c>
      <c r="J54" s="354">
        <v>0</v>
      </c>
      <c r="K54" s="354">
        <v>0</v>
      </c>
      <c r="L54" s="209">
        <v>346</v>
      </c>
      <c r="M54" s="167" t="s">
        <v>32</v>
      </c>
    </row>
    <row r="55" spans="1:13" s="155" customFormat="1" ht="14.25" customHeight="1">
      <c r="A55" s="364"/>
      <c r="B55" s="366"/>
      <c r="C55" s="366"/>
      <c r="D55" s="369"/>
      <c r="E55" s="366"/>
      <c r="F55" s="371"/>
      <c r="G55" s="371"/>
      <c r="H55" s="371"/>
      <c r="I55" s="371"/>
      <c r="J55" s="355"/>
      <c r="K55" s="355"/>
      <c r="L55" s="209">
        <v>14</v>
      </c>
      <c r="M55" s="167" t="s">
        <v>26</v>
      </c>
    </row>
    <row r="56" spans="1:13" s="155" customFormat="1" ht="14.25" customHeight="1">
      <c r="A56" s="365"/>
      <c r="B56" s="367"/>
      <c r="C56" s="367"/>
      <c r="D56" s="370"/>
      <c r="E56" s="367"/>
      <c r="F56" s="372"/>
      <c r="G56" s="372"/>
      <c r="H56" s="372"/>
      <c r="I56" s="372"/>
      <c r="J56" s="356"/>
      <c r="K56" s="356"/>
      <c r="L56" s="209">
        <v>7</v>
      </c>
      <c r="M56" s="167" t="s">
        <v>69</v>
      </c>
    </row>
    <row r="57" spans="1:13" s="155" customFormat="1" ht="14.25" customHeight="1">
      <c r="A57" s="357">
        <v>43887</v>
      </c>
      <c r="B57" s="359" t="s">
        <v>22</v>
      </c>
      <c r="C57" s="359" t="s">
        <v>23</v>
      </c>
      <c r="D57" s="359" t="s">
        <v>35</v>
      </c>
      <c r="E57" s="359" t="s">
        <v>36</v>
      </c>
      <c r="F57" s="361">
        <v>32590</v>
      </c>
      <c r="G57" s="361">
        <v>381</v>
      </c>
      <c r="H57" s="361">
        <v>361</v>
      </c>
      <c r="I57" s="361">
        <v>20</v>
      </c>
      <c r="J57" s="354">
        <v>0</v>
      </c>
      <c r="K57" s="354">
        <v>0</v>
      </c>
      <c r="L57" s="209">
        <v>311</v>
      </c>
      <c r="M57" s="167" t="s">
        <v>32</v>
      </c>
    </row>
    <row r="58" spans="1:13" s="155" customFormat="1" ht="14.25" customHeight="1" thickBot="1">
      <c r="A58" s="358"/>
      <c r="B58" s="360"/>
      <c r="C58" s="360"/>
      <c r="D58" s="360"/>
      <c r="E58" s="360"/>
      <c r="F58" s="362"/>
      <c r="G58" s="362"/>
      <c r="H58" s="362"/>
      <c r="I58" s="362"/>
      <c r="J58" s="363"/>
      <c r="K58" s="363"/>
      <c r="L58" s="263">
        <v>21</v>
      </c>
      <c r="M58" s="169" t="s">
        <v>26</v>
      </c>
    </row>
    <row r="59" spans="1:13" s="155" customFormat="1" ht="14.25" customHeight="1" thickBot="1">
      <c r="A59" s="323" t="s">
        <v>19</v>
      </c>
      <c r="B59" s="324"/>
      <c r="C59" s="324"/>
      <c r="D59" s="324"/>
      <c r="E59" s="325"/>
      <c r="F59" s="8">
        <f t="shared" ref="F59:K59" si="3">SUM(F49:F58)</f>
        <v>93095</v>
      </c>
      <c r="G59" s="8">
        <f t="shared" si="3"/>
        <v>3916</v>
      </c>
      <c r="H59" s="8">
        <f t="shared" si="3"/>
        <v>1055</v>
      </c>
      <c r="I59" s="8">
        <f t="shared" si="3"/>
        <v>2861</v>
      </c>
      <c r="J59" s="8">
        <f t="shared" si="3"/>
        <v>0</v>
      </c>
      <c r="K59" s="8">
        <f t="shared" si="3"/>
        <v>0</v>
      </c>
      <c r="L59" s="9"/>
      <c r="M59" s="10"/>
    </row>
    <row r="60" spans="1:13" s="155" customFormat="1" ht="14.25" customHeight="1" thickBot="1">
      <c r="A60" s="373"/>
      <c r="B60" s="373"/>
      <c r="C60" s="373"/>
      <c r="D60" s="373"/>
      <c r="E60" s="373"/>
      <c r="F60" s="373"/>
      <c r="G60" s="373"/>
      <c r="H60" s="373"/>
      <c r="I60" s="373"/>
      <c r="J60" s="373"/>
      <c r="K60" s="373"/>
      <c r="L60" s="373"/>
      <c r="M60" s="373"/>
    </row>
    <row r="61" spans="1:13" s="155" customFormat="1" ht="72" thickBot="1">
      <c r="A61" s="156" t="s">
        <v>0</v>
      </c>
      <c r="B61" s="157" t="s">
        <v>1</v>
      </c>
      <c r="C61" s="157" t="s">
        <v>2</v>
      </c>
      <c r="D61" s="158" t="s">
        <v>3</v>
      </c>
      <c r="E61" s="158" t="s">
        <v>4</v>
      </c>
      <c r="F61" s="159" t="s">
        <v>5</v>
      </c>
      <c r="G61" s="158" t="s">
        <v>6</v>
      </c>
      <c r="H61" s="158" t="s">
        <v>10</v>
      </c>
      <c r="I61" s="158" t="s">
        <v>11</v>
      </c>
      <c r="J61" s="158" t="s">
        <v>8</v>
      </c>
      <c r="K61" s="158" t="s">
        <v>9</v>
      </c>
      <c r="L61" s="159" t="s">
        <v>7</v>
      </c>
      <c r="M61" s="160" t="s">
        <v>20</v>
      </c>
    </row>
    <row r="62" spans="1:13" s="155" customFormat="1" ht="38.25">
      <c r="A62" s="219">
        <v>43886</v>
      </c>
      <c r="B62" s="220" t="s">
        <v>22</v>
      </c>
      <c r="C62" s="220" t="s">
        <v>23</v>
      </c>
      <c r="D62" s="220" t="s">
        <v>24</v>
      </c>
      <c r="E62" s="220" t="s">
        <v>25</v>
      </c>
      <c r="F62" s="221">
        <v>9590</v>
      </c>
      <c r="G62" s="221">
        <v>1500</v>
      </c>
      <c r="H62" s="221">
        <v>53</v>
      </c>
      <c r="I62" s="221">
        <v>1447</v>
      </c>
      <c r="J62" s="222">
        <v>0</v>
      </c>
      <c r="K62" s="222">
        <v>0</v>
      </c>
      <c r="L62" s="222">
        <v>53</v>
      </c>
      <c r="M62" s="223" t="s">
        <v>26</v>
      </c>
    </row>
    <row r="63" spans="1:13" s="155" customFormat="1" ht="14.25" customHeight="1">
      <c r="A63" s="357">
        <v>43886</v>
      </c>
      <c r="B63" s="359" t="s">
        <v>22</v>
      </c>
      <c r="C63" s="359" t="s">
        <v>23</v>
      </c>
      <c r="D63" s="359" t="s">
        <v>65</v>
      </c>
      <c r="E63" s="359" t="s">
        <v>28</v>
      </c>
      <c r="F63" s="361">
        <v>21850</v>
      </c>
      <c r="G63" s="361">
        <v>1058</v>
      </c>
      <c r="H63" s="361">
        <v>54</v>
      </c>
      <c r="I63" s="361">
        <v>1004</v>
      </c>
      <c r="J63" s="354">
        <v>0</v>
      </c>
      <c r="K63" s="354">
        <v>0</v>
      </c>
      <c r="L63" s="354">
        <v>54</v>
      </c>
      <c r="M63" s="167" t="s">
        <v>32</v>
      </c>
    </row>
    <row r="64" spans="1:13" s="155" customFormat="1" ht="14.25" customHeight="1">
      <c r="A64" s="365"/>
      <c r="B64" s="367"/>
      <c r="C64" s="367"/>
      <c r="D64" s="367"/>
      <c r="E64" s="367"/>
      <c r="F64" s="372"/>
      <c r="G64" s="372"/>
      <c r="H64" s="372"/>
      <c r="I64" s="372"/>
      <c r="J64" s="356"/>
      <c r="K64" s="356"/>
      <c r="L64" s="356"/>
      <c r="M64" s="167" t="s">
        <v>26</v>
      </c>
    </row>
    <row r="65" spans="1:13" s="155" customFormat="1" ht="14.25" customHeight="1">
      <c r="A65" s="357">
        <v>43886</v>
      </c>
      <c r="B65" s="359" t="s">
        <v>22</v>
      </c>
      <c r="C65" s="359" t="s">
        <v>23</v>
      </c>
      <c r="D65" s="359" t="s">
        <v>29</v>
      </c>
      <c r="E65" s="359" t="s">
        <v>30</v>
      </c>
      <c r="F65" s="361">
        <v>14065</v>
      </c>
      <c r="G65" s="361">
        <v>217</v>
      </c>
      <c r="H65" s="361">
        <v>73</v>
      </c>
      <c r="I65" s="361">
        <v>144</v>
      </c>
      <c r="J65" s="354">
        <v>0</v>
      </c>
      <c r="K65" s="354">
        <v>0</v>
      </c>
      <c r="L65" s="209">
        <v>65</v>
      </c>
      <c r="M65" s="167" t="s">
        <v>32</v>
      </c>
    </row>
    <row r="66" spans="1:13" s="155" customFormat="1" ht="14.25" customHeight="1">
      <c r="A66" s="365"/>
      <c r="B66" s="367"/>
      <c r="C66" s="367"/>
      <c r="D66" s="367"/>
      <c r="E66" s="367"/>
      <c r="F66" s="372"/>
      <c r="G66" s="372"/>
      <c r="H66" s="372"/>
      <c r="I66" s="372"/>
      <c r="J66" s="356"/>
      <c r="K66" s="356"/>
      <c r="L66" s="209">
        <v>6</v>
      </c>
      <c r="M66" s="167" t="s">
        <v>26</v>
      </c>
    </row>
    <row r="67" spans="1:13" s="155" customFormat="1" ht="14.25" customHeight="1">
      <c r="A67" s="357">
        <v>43886</v>
      </c>
      <c r="B67" s="359" t="s">
        <v>22</v>
      </c>
      <c r="C67" s="359" t="s">
        <v>23</v>
      </c>
      <c r="D67" s="368" t="s">
        <v>66</v>
      </c>
      <c r="E67" s="359" t="s">
        <v>34</v>
      </c>
      <c r="F67" s="361">
        <v>15000</v>
      </c>
      <c r="G67" s="361">
        <v>760</v>
      </c>
      <c r="H67" s="361">
        <v>525</v>
      </c>
      <c r="I67" s="361">
        <v>235</v>
      </c>
      <c r="J67" s="354">
        <v>0</v>
      </c>
      <c r="K67" s="354">
        <v>0</v>
      </c>
      <c r="L67" s="209">
        <v>357</v>
      </c>
      <c r="M67" s="167" t="s">
        <v>32</v>
      </c>
    </row>
    <row r="68" spans="1:13" s="155" customFormat="1" ht="14.25" customHeight="1">
      <c r="A68" s="365"/>
      <c r="B68" s="367"/>
      <c r="C68" s="367"/>
      <c r="D68" s="370"/>
      <c r="E68" s="367"/>
      <c r="F68" s="372"/>
      <c r="G68" s="372"/>
      <c r="H68" s="372"/>
      <c r="I68" s="372"/>
      <c r="J68" s="356"/>
      <c r="K68" s="356"/>
      <c r="L68" s="209">
        <v>7</v>
      </c>
      <c r="M68" s="167" t="s">
        <v>26</v>
      </c>
    </row>
    <row r="69" spans="1:13" s="155" customFormat="1" ht="14.25" customHeight="1">
      <c r="A69" s="357">
        <v>43886</v>
      </c>
      <c r="B69" s="359" t="s">
        <v>22</v>
      </c>
      <c r="C69" s="359" t="s">
        <v>23</v>
      </c>
      <c r="D69" s="359" t="s">
        <v>35</v>
      </c>
      <c r="E69" s="359" t="s">
        <v>36</v>
      </c>
      <c r="F69" s="361">
        <v>32590</v>
      </c>
      <c r="G69" s="361">
        <v>381</v>
      </c>
      <c r="H69" s="361">
        <v>361</v>
      </c>
      <c r="I69" s="361">
        <v>20</v>
      </c>
      <c r="J69" s="354">
        <v>0</v>
      </c>
      <c r="K69" s="354">
        <v>0</v>
      </c>
      <c r="L69" s="209">
        <v>331</v>
      </c>
      <c r="M69" s="167" t="s">
        <v>32</v>
      </c>
    </row>
    <row r="70" spans="1:13" s="155" customFormat="1" ht="14.25" customHeight="1" thickBot="1">
      <c r="A70" s="358"/>
      <c r="B70" s="360"/>
      <c r="C70" s="360"/>
      <c r="D70" s="360"/>
      <c r="E70" s="360"/>
      <c r="F70" s="362"/>
      <c r="G70" s="362"/>
      <c r="H70" s="362"/>
      <c r="I70" s="362"/>
      <c r="J70" s="363"/>
      <c r="K70" s="363"/>
      <c r="L70" s="254">
        <v>21</v>
      </c>
      <c r="M70" s="169" t="s">
        <v>26</v>
      </c>
    </row>
    <row r="71" spans="1:13" s="155" customFormat="1" ht="14.25" customHeight="1" thickBot="1">
      <c r="A71" s="323" t="s">
        <v>19</v>
      </c>
      <c r="B71" s="324"/>
      <c r="C71" s="324"/>
      <c r="D71" s="324"/>
      <c r="E71" s="325"/>
      <c r="F71" s="8">
        <f t="shared" ref="F71:K71" si="4">SUM(F62:F70)</f>
        <v>93095</v>
      </c>
      <c r="G71" s="8">
        <f t="shared" si="4"/>
        <v>3916</v>
      </c>
      <c r="H71" s="8">
        <f t="shared" si="4"/>
        <v>1066</v>
      </c>
      <c r="I71" s="8">
        <f t="shared" si="4"/>
        <v>2850</v>
      </c>
      <c r="J71" s="8">
        <f t="shared" si="4"/>
        <v>0</v>
      </c>
      <c r="K71" s="8">
        <f t="shared" si="4"/>
        <v>0</v>
      </c>
      <c r="L71" s="9"/>
      <c r="M71" s="10"/>
    </row>
    <row r="72" spans="1:13" s="155" customFormat="1" ht="14.25" customHeight="1" thickBot="1">
      <c r="A72" s="373"/>
      <c r="B72" s="373"/>
      <c r="C72" s="373"/>
      <c r="D72" s="373"/>
      <c r="E72" s="373"/>
      <c r="F72" s="373"/>
      <c r="G72" s="373"/>
      <c r="H72" s="373"/>
      <c r="I72" s="373"/>
      <c r="J72" s="373"/>
      <c r="K72" s="373"/>
      <c r="L72" s="373"/>
      <c r="M72" s="373"/>
    </row>
    <row r="73" spans="1:13" s="155" customFormat="1" ht="72" thickBot="1">
      <c r="A73" s="156" t="s">
        <v>0</v>
      </c>
      <c r="B73" s="157" t="s">
        <v>1</v>
      </c>
      <c r="C73" s="157" t="s">
        <v>2</v>
      </c>
      <c r="D73" s="158" t="s">
        <v>3</v>
      </c>
      <c r="E73" s="158" t="s">
        <v>4</v>
      </c>
      <c r="F73" s="159" t="s">
        <v>5</v>
      </c>
      <c r="G73" s="158" t="s">
        <v>6</v>
      </c>
      <c r="H73" s="158" t="s">
        <v>10</v>
      </c>
      <c r="I73" s="158" t="s">
        <v>11</v>
      </c>
      <c r="J73" s="158" t="s">
        <v>8</v>
      </c>
      <c r="K73" s="158" t="s">
        <v>9</v>
      </c>
      <c r="L73" s="159" t="s">
        <v>7</v>
      </c>
      <c r="M73" s="160" t="s">
        <v>20</v>
      </c>
    </row>
    <row r="74" spans="1:13" s="155" customFormat="1" ht="38.25">
      <c r="A74" s="219">
        <v>43885</v>
      </c>
      <c r="B74" s="220" t="s">
        <v>22</v>
      </c>
      <c r="C74" s="220" t="s">
        <v>23</v>
      </c>
      <c r="D74" s="220" t="s">
        <v>24</v>
      </c>
      <c r="E74" s="220" t="s">
        <v>25</v>
      </c>
      <c r="F74" s="221">
        <v>9590</v>
      </c>
      <c r="G74" s="221">
        <v>1500</v>
      </c>
      <c r="H74" s="221">
        <v>53</v>
      </c>
      <c r="I74" s="221">
        <v>1447</v>
      </c>
      <c r="J74" s="222">
        <v>0</v>
      </c>
      <c r="K74" s="222">
        <v>0</v>
      </c>
      <c r="L74" s="222">
        <v>53</v>
      </c>
      <c r="M74" s="223" t="s">
        <v>26</v>
      </c>
    </row>
    <row r="75" spans="1:13" s="155" customFormat="1" ht="14.25" customHeight="1">
      <c r="A75" s="357">
        <v>43885</v>
      </c>
      <c r="B75" s="359" t="s">
        <v>22</v>
      </c>
      <c r="C75" s="359" t="s">
        <v>23</v>
      </c>
      <c r="D75" s="359" t="s">
        <v>65</v>
      </c>
      <c r="E75" s="359" t="s">
        <v>28</v>
      </c>
      <c r="F75" s="361">
        <v>21850</v>
      </c>
      <c r="G75" s="361">
        <v>1058</v>
      </c>
      <c r="H75" s="361">
        <v>54</v>
      </c>
      <c r="I75" s="361">
        <v>1004</v>
      </c>
      <c r="J75" s="354">
        <v>0</v>
      </c>
      <c r="K75" s="354">
        <v>0</v>
      </c>
      <c r="L75" s="354">
        <v>54</v>
      </c>
      <c r="M75" s="167" t="s">
        <v>32</v>
      </c>
    </row>
    <row r="76" spans="1:13" s="155" customFormat="1" ht="14.25" customHeight="1">
      <c r="A76" s="365"/>
      <c r="B76" s="367"/>
      <c r="C76" s="367"/>
      <c r="D76" s="367"/>
      <c r="E76" s="367"/>
      <c r="F76" s="372"/>
      <c r="G76" s="372"/>
      <c r="H76" s="372"/>
      <c r="I76" s="372"/>
      <c r="J76" s="356"/>
      <c r="K76" s="356"/>
      <c r="L76" s="356"/>
      <c r="M76" s="167" t="s">
        <v>26</v>
      </c>
    </row>
    <row r="77" spans="1:13" s="155" customFormat="1" ht="14.25" customHeight="1">
      <c r="A77" s="357">
        <v>43885</v>
      </c>
      <c r="B77" s="359" t="s">
        <v>22</v>
      </c>
      <c r="C77" s="359" t="s">
        <v>23</v>
      </c>
      <c r="D77" s="359" t="s">
        <v>29</v>
      </c>
      <c r="E77" s="359" t="s">
        <v>30</v>
      </c>
      <c r="F77" s="361">
        <v>14065</v>
      </c>
      <c r="G77" s="361">
        <v>217</v>
      </c>
      <c r="H77" s="361">
        <v>73</v>
      </c>
      <c r="I77" s="361">
        <v>144</v>
      </c>
      <c r="J77" s="354">
        <v>0</v>
      </c>
      <c r="K77" s="354">
        <v>0</v>
      </c>
      <c r="L77" s="209">
        <v>65</v>
      </c>
      <c r="M77" s="167" t="s">
        <v>32</v>
      </c>
    </row>
    <row r="78" spans="1:13" s="155" customFormat="1" ht="14.25" customHeight="1">
      <c r="A78" s="365"/>
      <c r="B78" s="367"/>
      <c r="C78" s="367"/>
      <c r="D78" s="367"/>
      <c r="E78" s="367"/>
      <c r="F78" s="372"/>
      <c r="G78" s="372"/>
      <c r="H78" s="372"/>
      <c r="I78" s="372"/>
      <c r="J78" s="356"/>
      <c r="K78" s="356"/>
      <c r="L78" s="209">
        <v>6</v>
      </c>
      <c r="M78" s="167" t="s">
        <v>26</v>
      </c>
    </row>
    <row r="79" spans="1:13" s="155" customFormat="1" ht="14.25" customHeight="1">
      <c r="A79" s="357">
        <v>43885</v>
      </c>
      <c r="B79" s="359" t="s">
        <v>22</v>
      </c>
      <c r="C79" s="359" t="s">
        <v>23</v>
      </c>
      <c r="D79" s="368" t="s">
        <v>66</v>
      </c>
      <c r="E79" s="359" t="s">
        <v>34</v>
      </c>
      <c r="F79" s="361">
        <v>15000</v>
      </c>
      <c r="G79" s="361">
        <v>760</v>
      </c>
      <c r="H79" s="361">
        <v>555</v>
      </c>
      <c r="I79" s="361">
        <v>205</v>
      </c>
      <c r="J79" s="354">
        <v>0</v>
      </c>
      <c r="K79" s="354">
        <v>0</v>
      </c>
      <c r="L79" s="209">
        <v>359</v>
      </c>
      <c r="M79" s="167" t="s">
        <v>32</v>
      </c>
    </row>
    <row r="80" spans="1:13" s="155" customFormat="1" ht="14.25" customHeight="1">
      <c r="A80" s="365"/>
      <c r="B80" s="367"/>
      <c r="C80" s="367"/>
      <c r="D80" s="370"/>
      <c r="E80" s="367"/>
      <c r="F80" s="372"/>
      <c r="G80" s="372"/>
      <c r="H80" s="372"/>
      <c r="I80" s="372"/>
      <c r="J80" s="356"/>
      <c r="K80" s="356"/>
      <c r="L80" s="209">
        <v>7</v>
      </c>
      <c r="M80" s="167" t="s">
        <v>26</v>
      </c>
    </row>
    <row r="81" spans="1:13" s="155" customFormat="1" ht="14.25" customHeight="1">
      <c r="A81" s="357">
        <v>43885</v>
      </c>
      <c r="B81" s="359" t="s">
        <v>22</v>
      </c>
      <c r="C81" s="359" t="s">
        <v>23</v>
      </c>
      <c r="D81" s="359" t="s">
        <v>35</v>
      </c>
      <c r="E81" s="359" t="s">
        <v>36</v>
      </c>
      <c r="F81" s="361">
        <v>32590</v>
      </c>
      <c r="G81" s="361">
        <v>381</v>
      </c>
      <c r="H81" s="361">
        <v>361</v>
      </c>
      <c r="I81" s="361">
        <v>20</v>
      </c>
      <c r="J81" s="354">
        <v>0</v>
      </c>
      <c r="K81" s="354">
        <v>0</v>
      </c>
      <c r="L81" s="209">
        <v>331</v>
      </c>
      <c r="M81" s="167" t="s">
        <v>32</v>
      </c>
    </row>
    <row r="82" spans="1:13" s="155" customFormat="1" ht="14.25" customHeight="1" thickBot="1">
      <c r="A82" s="358"/>
      <c r="B82" s="360"/>
      <c r="C82" s="360"/>
      <c r="D82" s="360"/>
      <c r="E82" s="360"/>
      <c r="F82" s="362"/>
      <c r="G82" s="362"/>
      <c r="H82" s="362"/>
      <c r="I82" s="362"/>
      <c r="J82" s="363"/>
      <c r="K82" s="363"/>
      <c r="L82" s="246">
        <v>21</v>
      </c>
      <c r="M82" s="169" t="s">
        <v>26</v>
      </c>
    </row>
    <row r="83" spans="1:13" s="155" customFormat="1" ht="14.25" customHeight="1" thickBot="1">
      <c r="A83" s="323" t="s">
        <v>19</v>
      </c>
      <c r="B83" s="324"/>
      <c r="C83" s="324"/>
      <c r="D83" s="324"/>
      <c r="E83" s="325"/>
      <c r="F83" s="8">
        <f t="shared" ref="F83:K83" si="5">SUM(F74:F82)</f>
        <v>93095</v>
      </c>
      <c r="G83" s="8">
        <f t="shared" si="5"/>
        <v>3916</v>
      </c>
      <c r="H83" s="8">
        <f t="shared" si="5"/>
        <v>1096</v>
      </c>
      <c r="I83" s="8">
        <f t="shared" si="5"/>
        <v>2820</v>
      </c>
      <c r="J83" s="8">
        <f t="shared" si="5"/>
        <v>0</v>
      </c>
      <c r="K83" s="8">
        <f t="shared" si="5"/>
        <v>0</v>
      </c>
      <c r="L83" s="9"/>
      <c r="M83" s="10"/>
    </row>
    <row r="84" spans="1:13" s="155" customFormat="1" ht="14.25" customHeight="1" thickBot="1">
      <c r="A84" s="373"/>
      <c r="B84" s="373"/>
      <c r="C84" s="373"/>
      <c r="D84" s="373"/>
      <c r="E84" s="373"/>
      <c r="F84" s="373"/>
      <c r="G84" s="373"/>
      <c r="H84" s="373"/>
      <c r="I84" s="373"/>
      <c r="J84" s="373"/>
      <c r="K84" s="373"/>
      <c r="L84" s="373"/>
      <c r="M84" s="373"/>
    </row>
    <row r="85" spans="1:13" s="155" customFormat="1" ht="72" thickBot="1">
      <c r="A85" s="156" t="s">
        <v>0</v>
      </c>
      <c r="B85" s="157" t="s">
        <v>1</v>
      </c>
      <c r="C85" s="157" t="s">
        <v>2</v>
      </c>
      <c r="D85" s="158" t="s">
        <v>3</v>
      </c>
      <c r="E85" s="158" t="s">
        <v>4</v>
      </c>
      <c r="F85" s="159" t="s">
        <v>5</v>
      </c>
      <c r="G85" s="158" t="s">
        <v>6</v>
      </c>
      <c r="H85" s="158" t="s">
        <v>10</v>
      </c>
      <c r="I85" s="158" t="s">
        <v>11</v>
      </c>
      <c r="J85" s="158" t="s">
        <v>8</v>
      </c>
      <c r="K85" s="158" t="s">
        <v>9</v>
      </c>
      <c r="L85" s="159" t="s">
        <v>7</v>
      </c>
      <c r="M85" s="160" t="s">
        <v>20</v>
      </c>
    </row>
    <row r="86" spans="1:13" s="155" customFormat="1" ht="38.25">
      <c r="A86" s="219">
        <v>43883</v>
      </c>
      <c r="B86" s="220" t="s">
        <v>22</v>
      </c>
      <c r="C86" s="220" t="s">
        <v>23</v>
      </c>
      <c r="D86" s="220" t="s">
        <v>24</v>
      </c>
      <c r="E86" s="220" t="s">
        <v>25</v>
      </c>
      <c r="F86" s="221">
        <v>9590</v>
      </c>
      <c r="G86" s="221">
        <v>1500</v>
      </c>
      <c r="H86" s="221">
        <v>53</v>
      </c>
      <c r="I86" s="221">
        <v>1447</v>
      </c>
      <c r="J86" s="222">
        <v>0</v>
      </c>
      <c r="K86" s="222">
        <v>0</v>
      </c>
      <c r="L86" s="222">
        <v>53</v>
      </c>
      <c r="M86" s="223" t="s">
        <v>26</v>
      </c>
    </row>
    <row r="87" spans="1:13" s="155" customFormat="1" ht="14.25" customHeight="1">
      <c r="A87" s="357">
        <v>43883</v>
      </c>
      <c r="B87" s="359" t="s">
        <v>22</v>
      </c>
      <c r="C87" s="359" t="s">
        <v>23</v>
      </c>
      <c r="D87" s="359" t="s">
        <v>65</v>
      </c>
      <c r="E87" s="359" t="s">
        <v>28</v>
      </c>
      <c r="F87" s="361">
        <v>21850</v>
      </c>
      <c r="G87" s="361">
        <v>1058</v>
      </c>
      <c r="H87" s="361">
        <v>54</v>
      </c>
      <c r="I87" s="361">
        <v>1004</v>
      </c>
      <c r="J87" s="354">
        <v>0</v>
      </c>
      <c r="K87" s="354">
        <v>0</v>
      </c>
      <c r="L87" s="354">
        <v>54</v>
      </c>
      <c r="M87" s="167" t="s">
        <v>32</v>
      </c>
    </row>
    <row r="88" spans="1:13" s="155" customFormat="1" ht="14.25" customHeight="1">
      <c r="A88" s="365"/>
      <c r="B88" s="367"/>
      <c r="C88" s="367"/>
      <c r="D88" s="367"/>
      <c r="E88" s="367"/>
      <c r="F88" s="372"/>
      <c r="G88" s="372"/>
      <c r="H88" s="372"/>
      <c r="I88" s="372"/>
      <c r="J88" s="356"/>
      <c r="K88" s="356"/>
      <c r="L88" s="356"/>
      <c r="M88" s="167" t="s">
        <v>26</v>
      </c>
    </row>
    <row r="89" spans="1:13" s="155" customFormat="1" ht="14.25" customHeight="1">
      <c r="A89" s="357">
        <v>43883</v>
      </c>
      <c r="B89" s="359" t="s">
        <v>22</v>
      </c>
      <c r="C89" s="359" t="s">
        <v>23</v>
      </c>
      <c r="D89" s="359" t="s">
        <v>29</v>
      </c>
      <c r="E89" s="359" t="s">
        <v>30</v>
      </c>
      <c r="F89" s="361">
        <v>14065</v>
      </c>
      <c r="G89" s="361">
        <v>217</v>
      </c>
      <c r="H89" s="361">
        <v>73</v>
      </c>
      <c r="I89" s="361">
        <v>144</v>
      </c>
      <c r="J89" s="354">
        <v>0</v>
      </c>
      <c r="K89" s="354">
        <v>0</v>
      </c>
      <c r="L89" s="209">
        <v>65</v>
      </c>
      <c r="M89" s="167" t="s">
        <v>32</v>
      </c>
    </row>
    <row r="90" spans="1:13" s="155" customFormat="1" ht="14.25" customHeight="1">
      <c r="A90" s="365"/>
      <c r="B90" s="367"/>
      <c r="C90" s="367"/>
      <c r="D90" s="367"/>
      <c r="E90" s="367"/>
      <c r="F90" s="372"/>
      <c r="G90" s="372"/>
      <c r="H90" s="372"/>
      <c r="I90" s="372"/>
      <c r="J90" s="356"/>
      <c r="K90" s="356"/>
      <c r="L90" s="209">
        <v>6</v>
      </c>
      <c r="M90" s="167" t="s">
        <v>26</v>
      </c>
    </row>
    <row r="91" spans="1:13" s="155" customFormat="1" ht="14.25" customHeight="1">
      <c r="A91" s="357">
        <v>43883</v>
      </c>
      <c r="B91" s="359" t="s">
        <v>22</v>
      </c>
      <c r="C91" s="359" t="s">
        <v>23</v>
      </c>
      <c r="D91" s="368" t="s">
        <v>66</v>
      </c>
      <c r="E91" s="359" t="s">
        <v>34</v>
      </c>
      <c r="F91" s="361">
        <v>15000</v>
      </c>
      <c r="G91" s="361">
        <v>760</v>
      </c>
      <c r="H91" s="361">
        <v>555</v>
      </c>
      <c r="I91" s="361">
        <v>205</v>
      </c>
      <c r="J91" s="354">
        <v>0</v>
      </c>
      <c r="K91" s="354">
        <v>0</v>
      </c>
      <c r="L91" s="209">
        <v>359</v>
      </c>
      <c r="M91" s="167" t="s">
        <v>32</v>
      </c>
    </row>
    <row r="92" spans="1:13" s="155" customFormat="1" ht="14.25" customHeight="1">
      <c r="A92" s="365"/>
      <c r="B92" s="367"/>
      <c r="C92" s="367"/>
      <c r="D92" s="370"/>
      <c r="E92" s="367"/>
      <c r="F92" s="372"/>
      <c r="G92" s="372"/>
      <c r="H92" s="372"/>
      <c r="I92" s="372"/>
      <c r="J92" s="356"/>
      <c r="K92" s="356"/>
      <c r="L92" s="209">
        <v>7</v>
      </c>
      <c r="M92" s="167" t="s">
        <v>26</v>
      </c>
    </row>
    <row r="93" spans="1:13" s="155" customFormat="1" ht="14.25" customHeight="1">
      <c r="A93" s="357">
        <v>43883</v>
      </c>
      <c r="B93" s="359" t="s">
        <v>22</v>
      </c>
      <c r="C93" s="359" t="s">
        <v>23</v>
      </c>
      <c r="D93" s="359" t="s">
        <v>35</v>
      </c>
      <c r="E93" s="359" t="s">
        <v>36</v>
      </c>
      <c r="F93" s="361">
        <v>32590</v>
      </c>
      <c r="G93" s="361">
        <v>381</v>
      </c>
      <c r="H93" s="361">
        <v>361</v>
      </c>
      <c r="I93" s="361">
        <v>20</v>
      </c>
      <c r="J93" s="354">
        <v>0</v>
      </c>
      <c r="K93" s="354">
        <v>0</v>
      </c>
      <c r="L93" s="209">
        <v>331</v>
      </c>
      <c r="M93" s="167" t="s">
        <v>32</v>
      </c>
    </row>
    <row r="94" spans="1:13" s="155" customFormat="1" ht="14.25" customHeight="1" thickBot="1">
      <c r="A94" s="358"/>
      <c r="B94" s="360"/>
      <c r="C94" s="360"/>
      <c r="D94" s="360"/>
      <c r="E94" s="360"/>
      <c r="F94" s="362"/>
      <c r="G94" s="362"/>
      <c r="H94" s="362"/>
      <c r="I94" s="362"/>
      <c r="J94" s="363"/>
      <c r="K94" s="363"/>
      <c r="L94" s="237">
        <v>21</v>
      </c>
      <c r="M94" s="169" t="s">
        <v>26</v>
      </c>
    </row>
    <row r="95" spans="1:13" s="155" customFormat="1" ht="14.25" customHeight="1" thickBot="1">
      <c r="A95" s="323" t="s">
        <v>19</v>
      </c>
      <c r="B95" s="324"/>
      <c r="C95" s="324"/>
      <c r="D95" s="324"/>
      <c r="E95" s="325"/>
      <c r="F95" s="8">
        <f t="shared" ref="F95:K95" si="6">SUM(F86:F94)</f>
        <v>93095</v>
      </c>
      <c r="G95" s="8">
        <f t="shared" si="6"/>
        <v>3916</v>
      </c>
      <c r="H95" s="8">
        <f t="shared" si="6"/>
        <v>1096</v>
      </c>
      <c r="I95" s="8">
        <f t="shared" si="6"/>
        <v>2820</v>
      </c>
      <c r="J95" s="8">
        <f t="shared" si="6"/>
        <v>0</v>
      </c>
      <c r="K95" s="8">
        <f t="shared" si="6"/>
        <v>0</v>
      </c>
      <c r="L95" s="9"/>
      <c r="M95" s="10"/>
    </row>
    <row r="96" spans="1:13" s="155" customFormat="1" ht="14.25" customHeight="1" thickBot="1">
      <c r="A96" s="85"/>
      <c r="B96" s="85"/>
      <c r="C96" s="85"/>
      <c r="D96" s="85"/>
      <c r="E96" s="85"/>
      <c r="F96" s="85"/>
      <c r="G96" s="85"/>
      <c r="H96" s="85"/>
      <c r="I96" s="85"/>
      <c r="J96" s="85"/>
      <c r="K96" s="85"/>
      <c r="L96" s="85"/>
      <c r="M96" s="85"/>
    </row>
    <row r="97" spans="1:13" s="155" customFormat="1" ht="72" thickBot="1">
      <c r="A97" s="156" t="s">
        <v>0</v>
      </c>
      <c r="B97" s="157" t="s">
        <v>1</v>
      </c>
      <c r="C97" s="157" t="s">
        <v>2</v>
      </c>
      <c r="D97" s="158" t="s">
        <v>3</v>
      </c>
      <c r="E97" s="158" t="s">
        <v>4</v>
      </c>
      <c r="F97" s="159" t="s">
        <v>5</v>
      </c>
      <c r="G97" s="158" t="s">
        <v>6</v>
      </c>
      <c r="H97" s="158" t="s">
        <v>10</v>
      </c>
      <c r="I97" s="158" t="s">
        <v>11</v>
      </c>
      <c r="J97" s="158" t="s">
        <v>8</v>
      </c>
      <c r="K97" s="158" t="s">
        <v>9</v>
      </c>
      <c r="L97" s="159" t="s">
        <v>7</v>
      </c>
      <c r="M97" s="160" t="s">
        <v>20</v>
      </c>
    </row>
    <row r="98" spans="1:13" s="155" customFormat="1" ht="38.25">
      <c r="A98" s="219">
        <v>43881</v>
      </c>
      <c r="B98" s="220" t="s">
        <v>22</v>
      </c>
      <c r="C98" s="220" t="s">
        <v>23</v>
      </c>
      <c r="D98" s="220" t="s">
        <v>24</v>
      </c>
      <c r="E98" s="220" t="s">
        <v>25</v>
      </c>
      <c r="F98" s="221">
        <v>9590</v>
      </c>
      <c r="G98" s="221">
        <v>1500</v>
      </c>
      <c r="H98" s="221">
        <v>53</v>
      </c>
      <c r="I98" s="221">
        <v>1447</v>
      </c>
      <c r="J98" s="222">
        <v>0</v>
      </c>
      <c r="K98" s="222">
        <v>0</v>
      </c>
      <c r="L98" s="222">
        <v>53</v>
      </c>
      <c r="M98" s="223" t="s">
        <v>26</v>
      </c>
    </row>
    <row r="99" spans="1:13" s="155" customFormat="1" ht="14.25" customHeight="1">
      <c r="A99" s="357">
        <v>43881</v>
      </c>
      <c r="B99" s="359" t="s">
        <v>22</v>
      </c>
      <c r="C99" s="359" t="s">
        <v>23</v>
      </c>
      <c r="D99" s="359" t="s">
        <v>65</v>
      </c>
      <c r="E99" s="359" t="s">
        <v>28</v>
      </c>
      <c r="F99" s="361">
        <v>21850</v>
      </c>
      <c r="G99" s="361">
        <v>1058</v>
      </c>
      <c r="H99" s="361">
        <v>54</v>
      </c>
      <c r="I99" s="361">
        <v>1004</v>
      </c>
      <c r="J99" s="354">
        <v>0</v>
      </c>
      <c r="K99" s="354">
        <v>0</v>
      </c>
      <c r="L99" s="354">
        <v>54</v>
      </c>
      <c r="M99" s="167" t="s">
        <v>32</v>
      </c>
    </row>
    <row r="100" spans="1:13" s="155" customFormat="1" ht="14.25" customHeight="1">
      <c r="A100" s="365"/>
      <c r="B100" s="367"/>
      <c r="C100" s="367"/>
      <c r="D100" s="367"/>
      <c r="E100" s="367"/>
      <c r="F100" s="372"/>
      <c r="G100" s="372"/>
      <c r="H100" s="372"/>
      <c r="I100" s="372"/>
      <c r="J100" s="356"/>
      <c r="K100" s="356"/>
      <c r="L100" s="356"/>
      <c r="M100" s="167" t="s">
        <v>26</v>
      </c>
    </row>
    <row r="101" spans="1:13" s="155" customFormat="1" ht="14.25" customHeight="1">
      <c r="A101" s="357">
        <v>43881</v>
      </c>
      <c r="B101" s="359" t="s">
        <v>22</v>
      </c>
      <c r="C101" s="359" t="s">
        <v>23</v>
      </c>
      <c r="D101" s="359" t="s">
        <v>29</v>
      </c>
      <c r="E101" s="359" t="s">
        <v>30</v>
      </c>
      <c r="F101" s="361">
        <v>14065</v>
      </c>
      <c r="G101" s="361">
        <v>217</v>
      </c>
      <c r="H101" s="361">
        <v>73</v>
      </c>
      <c r="I101" s="361">
        <v>144</v>
      </c>
      <c r="J101" s="354">
        <v>0</v>
      </c>
      <c r="K101" s="354">
        <v>0</v>
      </c>
      <c r="L101" s="209">
        <v>65</v>
      </c>
      <c r="M101" s="167" t="s">
        <v>32</v>
      </c>
    </row>
    <row r="102" spans="1:13" s="155" customFormat="1" ht="14.25" customHeight="1">
      <c r="A102" s="365"/>
      <c r="B102" s="367"/>
      <c r="C102" s="367"/>
      <c r="D102" s="367"/>
      <c r="E102" s="367"/>
      <c r="F102" s="372"/>
      <c r="G102" s="372"/>
      <c r="H102" s="372"/>
      <c r="I102" s="372"/>
      <c r="J102" s="356"/>
      <c r="K102" s="356"/>
      <c r="L102" s="209">
        <v>6</v>
      </c>
      <c r="M102" s="167" t="s">
        <v>26</v>
      </c>
    </row>
    <row r="103" spans="1:13" s="155" customFormat="1" ht="14.25" customHeight="1">
      <c r="A103" s="357">
        <v>43881</v>
      </c>
      <c r="B103" s="359" t="s">
        <v>22</v>
      </c>
      <c r="C103" s="359" t="s">
        <v>23</v>
      </c>
      <c r="D103" s="368" t="s">
        <v>66</v>
      </c>
      <c r="E103" s="359" t="s">
        <v>34</v>
      </c>
      <c r="F103" s="361">
        <v>15000</v>
      </c>
      <c r="G103" s="361">
        <v>760</v>
      </c>
      <c r="H103" s="361">
        <v>555</v>
      </c>
      <c r="I103" s="361">
        <v>205</v>
      </c>
      <c r="J103" s="354">
        <v>0</v>
      </c>
      <c r="K103" s="354">
        <v>0</v>
      </c>
      <c r="L103" s="209">
        <v>359</v>
      </c>
      <c r="M103" s="167" t="s">
        <v>32</v>
      </c>
    </row>
    <row r="104" spans="1:13" s="155" customFormat="1" ht="14.25" customHeight="1">
      <c r="A104" s="365"/>
      <c r="B104" s="367"/>
      <c r="C104" s="367"/>
      <c r="D104" s="370"/>
      <c r="E104" s="367"/>
      <c r="F104" s="372"/>
      <c r="G104" s="372"/>
      <c r="H104" s="372"/>
      <c r="I104" s="372"/>
      <c r="J104" s="356"/>
      <c r="K104" s="356"/>
      <c r="L104" s="209">
        <v>7</v>
      </c>
      <c r="M104" s="167" t="s">
        <v>26</v>
      </c>
    </row>
    <row r="105" spans="1:13" s="155" customFormat="1" ht="14.25" customHeight="1">
      <c r="A105" s="357">
        <v>43881</v>
      </c>
      <c r="B105" s="359" t="s">
        <v>22</v>
      </c>
      <c r="C105" s="359" t="s">
        <v>23</v>
      </c>
      <c r="D105" s="359" t="s">
        <v>35</v>
      </c>
      <c r="E105" s="359" t="s">
        <v>36</v>
      </c>
      <c r="F105" s="361">
        <v>32590</v>
      </c>
      <c r="G105" s="361">
        <v>381</v>
      </c>
      <c r="H105" s="361">
        <v>361</v>
      </c>
      <c r="I105" s="361">
        <v>20</v>
      </c>
      <c r="J105" s="354">
        <v>0</v>
      </c>
      <c r="K105" s="354">
        <v>0</v>
      </c>
      <c r="L105" s="209">
        <v>331</v>
      </c>
      <c r="M105" s="167" t="s">
        <v>32</v>
      </c>
    </row>
    <row r="106" spans="1:13" s="155" customFormat="1" ht="14.25" customHeight="1" thickBot="1">
      <c r="A106" s="358"/>
      <c r="B106" s="360"/>
      <c r="C106" s="360"/>
      <c r="D106" s="360"/>
      <c r="E106" s="360"/>
      <c r="F106" s="362"/>
      <c r="G106" s="362"/>
      <c r="H106" s="362"/>
      <c r="I106" s="362"/>
      <c r="J106" s="363"/>
      <c r="K106" s="363"/>
      <c r="L106" s="237">
        <v>21</v>
      </c>
      <c r="M106" s="169" t="s">
        <v>26</v>
      </c>
    </row>
    <row r="107" spans="1:13" s="155" customFormat="1" ht="14.25" customHeight="1" thickBot="1">
      <c r="A107" s="323" t="s">
        <v>19</v>
      </c>
      <c r="B107" s="324"/>
      <c r="C107" s="324"/>
      <c r="D107" s="324"/>
      <c r="E107" s="325"/>
      <c r="F107" s="8">
        <f t="shared" ref="F107:K107" si="7">SUM(F98:F106)</f>
        <v>93095</v>
      </c>
      <c r="G107" s="8">
        <f t="shared" si="7"/>
        <v>3916</v>
      </c>
      <c r="H107" s="8">
        <f t="shared" si="7"/>
        <v>1096</v>
      </c>
      <c r="I107" s="8">
        <f t="shared" si="7"/>
        <v>2820</v>
      </c>
      <c r="J107" s="8">
        <f t="shared" si="7"/>
        <v>0</v>
      </c>
      <c r="K107" s="8">
        <f t="shared" si="7"/>
        <v>0</v>
      </c>
      <c r="L107" s="9"/>
      <c r="M107" s="10"/>
    </row>
    <row r="108" spans="1:13" s="155" customFormat="1" ht="14.25" customHeight="1" thickBot="1">
      <c r="A108" s="85"/>
      <c r="B108" s="85"/>
      <c r="C108" s="85"/>
      <c r="D108" s="85"/>
      <c r="E108" s="85"/>
      <c r="F108" s="85"/>
      <c r="G108" s="85"/>
      <c r="H108" s="85"/>
      <c r="I108" s="85"/>
      <c r="J108" s="85"/>
      <c r="K108" s="85"/>
      <c r="L108" s="85"/>
      <c r="M108" s="85"/>
    </row>
    <row r="109" spans="1:13" s="155" customFormat="1" ht="72" thickBot="1">
      <c r="A109" s="156" t="s">
        <v>0</v>
      </c>
      <c r="B109" s="157" t="s">
        <v>1</v>
      </c>
      <c r="C109" s="157" t="s">
        <v>2</v>
      </c>
      <c r="D109" s="158" t="s">
        <v>3</v>
      </c>
      <c r="E109" s="158" t="s">
        <v>4</v>
      </c>
      <c r="F109" s="159" t="s">
        <v>5</v>
      </c>
      <c r="G109" s="158" t="s">
        <v>6</v>
      </c>
      <c r="H109" s="158" t="s">
        <v>10</v>
      </c>
      <c r="I109" s="158" t="s">
        <v>11</v>
      </c>
      <c r="J109" s="158" t="s">
        <v>8</v>
      </c>
      <c r="K109" s="158" t="s">
        <v>9</v>
      </c>
      <c r="L109" s="159" t="s">
        <v>7</v>
      </c>
      <c r="M109" s="160" t="s">
        <v>20</v>
      </c>
    </row>
    <row r="110" spans="1:13" s="155" customFormat="1" ht="38.25">
      <c r="A110" s="219">
        <v>43880</v>
      </c>
      <c r="B110" s="220" t="s">
        <v>22</v>
      </c>
      <c r="C110" s="220" t="s">
        <v>23</v>
      </c>
      <c r="D110" s="220" t="s">
        <v>24</v>
      </c>
      <c r="E110" s="220" t="s">
        <v>25</v>
      </c>
      <c r="F110" s="221">
        <v>9590</v>
      </c>
      <c r="G110" s="221">
        <v>1500</v>
      </c>
      <c r="H110" s="221">
        <v>53</v>
      </c>
      <c r="I110" s="221">
        <v>1447</v>
      </c>
      <c r="J110" s="222">
        <v>0</v>
      </c>
      <c r="K110" s="222">
        <v>0</v>
      </c>
      <c r="L110" s="222">
        <v>53</v>
      </c>
      <c r="M110" s="223" t="s">
        <v>26</v>
      </c>
    </row>
    <row r="111" spans="1:13" s="155" customFormat="1" ht="14.25" customHeight="1">
      <c r="A111" s="357">
        <v>43880</v>
      </c>
      <c r="B111" s="359" t="s">
        <v>22</v>
      </c>
      <c r="C111" s="359" t="s">
        <v>23</v>
      </c>
      <c r="D111" s="359" t="s">
        <v>65</v>
      </c>
      <c r="E111" s="359" t="s">
        <v>28</v>
      </c>
      <c r="F111" s="361">
        <v>21850</v>
      </c>
      <c r="G111" s="361">
        <v>1058</v>
      </c>
      <c r="H111" s="361">
        <v>54</v>
      </c>
      <c r="I111" s="361">
        <v>1004</v>
      </c>
      <c r="J111" s="354">
        <v>0</v>
      </c>
      <c r="K111" s="354">
        <v>0</v>
      </c>
      <c r="L111" s="354">
        <v>54</v>
      </c>
      <c r="M111" s="167" t="s">
        <v>32</v>
      </c>
    </row>
    <row r="112" spans="1:13" s="155" customFormat="1" ht="14.25" customHeight="1">
      <c r="A112" s="365"/>
      <c r="B112" s="367"/>
      <c r="C112" s="367"/>
      <c r="D112" s="367"/>
      <c r="E112" s="367"/>
      <c r="F112" s="372"/>
      <c r="G112" s="372"/>
      <c r="H112" s="372"/>
      <c r="I112" s="372"/>
      <c r="J112" s="356"/>
      <c r="K112" s="356"/>
      <c r="L112" s="356"/>
      <c r="M112" s="167" t="s">
        <v>26</v>
      </c>
    </row>
    <row r="113" spans="1:13" s="155" customFormat="1" ht="14.25" customHeight="1">
      <c r="A113" s="357">
        <v>43880</v>
      </c>
      <c r="B113" s="359" t="s">
        <v>22</v>
      </c>
      <c r="C113" s="359" t="s">
        <v>23</v>
      </c>
      <c r="D113" s="359" t="s">
        <v>29</v>
      </c>
      <c r="E113" s="359" t="s">
        <v>30</v>
      </c>
      <c r="F113" s="361">
        <v>14065</v>
      </c>
      <c r="G113" s="361">
        <v>217</v>
      </c>
      <c r="H113" s="361">
        <v>73</v>
      </c>
      <c r="I113" s="361">
        <v>144</v>
      </c>
      <c r="J113" s="354">
        <v>0</v>
      </c>
      <c r="K113" s="354">
        <v>0</v>
      </c>
      <c r="L113" s="209">
        <v>65</v>
      </c>
      <c r="M113" s="167" t="s">
        <v>32</v>
      </c>
    </row>
    <row r="114" spans="1:13" s="155" customFormat="1" ht="14.25" customHeight="1">
      <c r="A114" s="365"/>
      <c r="B114" s="367"/>
      <c r="C114" s="367"/>
      <c r="D114" s="367"/>
      <c r="E114" s="367"/>
      <c r="F114" s="372"/>
      <c r="G114" s="372"/>
      <c r="H114" s="372"/>
      <c r="I114" s="372"/>
      <c r="J114" s="356"/>
      <c r="K114" s="356"/>
      <c r="L114" s="209">
        <v>6</v>
      </c>
      <c r="M114" s="167" t="s">
        <v>26</v>
      </c>
    </row>
    <row r="115" spans="1:13" s="155" customFormat="1" ht="14.25" customHeight="1">
      <c r="A115" s="357">
        <v>43880</v>
      </c>
      <c r="B115" s="359" t="s">
        <v>22</v>
      </c>
      <c r="C115" s="359" t="s">
        <v>23</v>
      </c>
      <c r="D115" s="368" t="s">
        <v>66</v>
      </c>
      <c r="E115" s="359" t="s">
        <v>34</v>
      </c>
      <c r="F115" s="361">
        <v>15000</v>
      </c>
      <c r="G115" s="361">
        <v>760</v>
      </c>
      <c r="H115" s="361">
        <v>555</v>
      </c>
      <c r="I115" s="361">
        <v>205</v>
      </c>
      <c r="J115" s="354">
        <v>0</v>
      </c>
      <c r="K115" s="354">
        <v>0</v>
      </c>
      <c r="L115" s="209">
        <v>359</v>
      </c>
      <c r="M115" s="167" t="s">
        <v>32</v>
      </c>
    </row>
    <row r="116" spans="1:13" s="155" customFormat="1" ht="14.25" customHeight="1">
      <c r="A116" s="365"/>
      <c r="B116" s="367"/>
      <c r="C116" s="367"/>
      <c r="D116" s="370"/>
      <c r="E116" s="367"/>
      <c r="F116" s="372"/>
      <c r="G116" s="372"/>
      <c r="H116" s="372"/>
      <c r="I116" s="372"/>
      <c r="J116" s="356"/>
      <c r="K116" s="356"/>
      <c r="L116" s="209">
        <v>7</v>
      </c>
      <c r="M116" s="167" t="s">
        <v>26</v>
      </c>
    </row>
    <row r="117" spans="1:13" s="155" customFormat="1" ht="14.25" customHeight="1">
      <c r="A117" s="357">
        <v>43880</v>
      </c>
      <c r="B117" s="359" t="s">
        <v>22</v>
      </c>
      <c r="C117" s="359" t="s">
        <v>23</v>
      </c>
      <c r="D117" s="359" t="s">
        <v>35</v>
      </c>
      <c r="E117" s="359" t="s">
        <v>36</v>
      </c>
      <c r="F117" s="361">
        <v>32590</v>
      </c>
      <c r="G117" s="361">
        <v>381</v>
      </c>
      <c r="H117" s="361">
        <v>361</v>
      </c>
      <c r="I117" s="361">
        <v>20</v>
      </c>
      <c r="J117" s="354">
        <v>0</v>
      </c>
      <c r="K117" s="354">
        <v>0</v>
      </c>
      <c r="L117" s="209">
        <v>331</v>
      </c>
      <c r="M117" s="167" t="s">
        <v>32</v>
      </c>
    </row>
    <row r="118" spans="1:13" s="155" customFormat="1" ht="14.25" customHeight="1" thickBot="1">
      <c r="A118" s="358"/>
      <c r="B118" s="360"/>
      <c r="C118" s="360"/>
      <c r="D118" s="360"/>
      <c r="E118" s="360"/>
      <c r="F118" s="362"/>
      <c r="G118" s="362"/>
      <c r="H118" s="362"/>
      <c r="I118" s="362"/>
      <c r="J118" s="363"/>
      <c r="K118" s="363"/>
      <c r="L118" s="228">
        <v>21</v>
      </c>
      <c r="M118" s="169" t="s">
        <v>26</v>
      </c>
    </row>
    <row r="119" spans="1:13" s="155" customFormat="1" ht="14.25" customHeight="1" thickBot="1">
      <c r="A119" s="323" t="s">
        <v>19</v>
      </c>
      <c r="B119" s="324"/>
      <c r="C119" s="324"/>
      <c r="D119" s="324"/>
      <c r="E119" s="325"/>
      <c r="F119" s="8">
        <f t="shared" ref="F119:K119" si="8">SUM(F110:F118)</f>
        <v>93095</v>
      </c>
      <c r="G119" s="8">
        <f t="shared" si="8"/>
        <v>3916</v>
      </c>
      <c r="H119" s="8">
        <f t="shared" si="8"/>
        <v>1096</v>
      </c>
      <c r="I119" s="8">
        <f t="shared" si="8"/>
        <v>2820</v>
      </c>
      <c r="J119" s="8">
        <f t="shared" si="8"/>
        <v>0</v>
      </c>
      <c r="K119" s="8">
        <f t="shared" si="8"/>
        <v>0</v>
      </c>
      <c r="L119" s="9"/>
      <c r="M119" s="10"/>
    </row>
    <row r="120" spans="1:13" s="155" customFormat="1" ht="14.25" customHeight="1" thickBot="1">
      <c r="A120" s="183"/>
      <c r="B120" s="184"/>
      <c r="C120" s="184"/>
      <c r="D120" s="184"/>
      <c r="E120" s="185"/>
      <c r="F120" s="186"/>
      <c r="G120" s="186"/>
      <c r="H120" s="186"/>
      <c r="I120" s="186"/>
      <c r="J120" s="186"/>
      <c r="K120" s="186"/>
      <c r="L120" s="243"/>
      <c r="M120" s="187"/>
    </row>
    <row r="121" spans="1:13" s="155" customFormat="1" ht="72" thickBot="1">
      <c r="A121" s="156" t="s">
        <v>0</v>
      </c>
      <c r="B121" s="157" t="s">
        <v>1</v>
      </c>
      <c r="C121" s="157" t="s">
        <v>2</v>
      </c>
      <c r="D121" s="158" t="s">
        <v>3</v>
      </c>
      <c r="E121" s="158" t="s">
        <v>4</v>
      </c>
      <c r="F121" s="159" t="s">
        <v>5</v>
      </c>
      <c r="G121" s="158" t="s">
        <v>6</v>
      </c>
      <c r="H121" s="158" t="s">
        <v>10</v>
      </c>
      <c r="I121" s="158" t="s">
        <v>11</v>
      </c>
      <c r="J121" s="158" t="s">
        <v>8</v>
      </c>
      <c r="K121" s="158" t="s">
        <v>9</v>
      </c>
      <c r="L121" s="159" t="s">
        <v>7</v>
      </c>
      <c r="M121" s="160" t="s">
        <v>20</v>
      </c>
    </row>
    <row r="122" spans="1:13" s="155" customFormat="1" ht="38.25" customHeight="1">
      <c r="A122" s="219">
        <v>43879</v>
      </c>
      <c r="B122" s="220" t="s">
        <v>22</v>
      </c>
      <c r="C122" s="220" t="s">
        <v>23</v>
      </c>
      <c r="D122" s="220" t="s">
        <v>24</v>
      </c>
      <c r="E122" s="220" t="s">
        <v>25</v>
      </c>
      <c r="F122" s="221">
        <v>9590</v>
      </c>
      <c r="G122" s="221">
        <v>1500</v>
      </c>
      <c r="H122" s="221">
        <v>53</v>
      </c>
      <c r="I122" s="221">
        <v>1447</v>
      </c>
      <c r="J122" s="222">
        <v>0</v>
      </c>
      <c r="K122" s="222">
        <v>0</v>
      </c>
      <c r="L122" s="222">
        <v>53</v>
      </c>
      <c r="M122" s="223" t="s">
        <v>26</v>
      </c>
    </row>
    <row r="123" spans="1:13" s="155" customFormat="1" ht="14.25" customHeight="1">
      <c r="A123" s="357">
        <v>43879</v>
      </c>
      <c r="B123" s="359" t="s">
        <v>22</v>
      </c>
      <c r="C123" s="359" t="s">
        <v>23</v>
      </c>
      <c r="D123" s="359" t="s">
        <v>65</v>
      </c>
      <c r="E123" s="359" t="s">
        <v>28</v>
      </c>
      <c r="F123" s="361">
        <v>21850</v>
      </c>
      <c r="G123" s="361">
        <v>1058</v>
      </c>
      <c r="H123" s="361">
        <v>54</v>
      </c>
      <c r="I123" s="361">
        <v>1004</v>
      </c>
      <c r="J123" s="354">
        <v>0</v>
      </c>
      <c r="K123" s="354">
        <v>0</v>
      </c>
      <c r="L123" s="354">
        <v>54</v>
      </c>
      <c r="M123" s="167" t="s">
        <v>32</v>
      </c>
    </row>
    <row r="124" spans="1:13" s="155" customFormat="1" ht="14.25" customHeight="1">
      <c r="A124" s="365"/>
      <c r="B124" s="367"/>
      <c r="C124" s="367"/>
      <c r="D124" s="367"/>
      <c r="E124" s="367"/>
      <c r="F124" s="372"/>
      <c r="G124" s="372"/>
      <c r="H124" s="372"/>
      <c r="I124" s="372"/>
      <c r="J124" s="356"/>
      <c r="K124" s="356"/>
      <c r="L124" s="356"/>
      <c r="M124" s="167" t="s">
        <v>26</v>
      </c>
    </row>
    <row r="125" spans="1:13" s="155" customFormat="1" ht="12.75" customHeight="1">
      <c r="A125" s="357">
        <v>43879</v>
      </c>
      <c r="B125" s="359" t="s">
        <v>22</v>
      </c>
      <c r="C125" s="359" t="s">
        <v>23</v>
      </c>
      <c r="D125" s="359" t="s">
        <v>29</v>
      </c>
      <c r="E125" s="359" t="s">
        <v>30</v>
      </c>
      <c r="F125" s="361">
        <v>14065</v>
      </c>
      <c r="G125" s="361">
        <v>217</v>
      </c>
      <c r="H125" s="361">
        <v>73</v>
      </c>
      <c r="I125" s="361">
        <v>144</v>
      </c>
      <c r="J125" s="354">
        <v>0</v>
      </c>
      <c r="K125" s="354">
        <v>0</v>
      </c>
      <c r="L125" s="209">
        <v>65</v>
      </c>
      <c r="M125" s="167" t="s">
        <v>32</v>
      </c>
    </row>
    <row r="126" spans="1:13" s="155" customFormat="1" ht="12.75" customHeight="1">
      <c r="A126" s="365"/>
      <c r="B126" s="367"/>
      <c r="C126" s="367"/>
      <c r="D126" s="367"/>
      <c r="E126" s="367"/>
      <c r="F126" s="372"/>
      <c r="G126" s="372"/>
      <c r="H126" s="372"/>
      <c r="I126" s="372"/>
      <c r="J126" s="356"/>
      <c r="K126" s="356"/>
      <c r="L126" s="209">
        <v>6</v>
      </c>
      <c r="M126" s="167" t="s">
        <v>26</v>
      </c>
    </row>
    <row r="127" spans="1:13" s="155" customFormat="1" ht="14.25" customHeight="1">
      <c r="A127" s="357">
        <v>43879</v>
      </c>
      <c r="B127" s="359" t="s">
        <v>22</v>
      </c>
      <c r="C127" s="359" t="s">
        <v>23</v>
      </c>
      <c r="D127" s="368" t="s">
        <v>66</v>
      </c>
      <c r="E127" s="359" t="s">
        <v>34</v>
      </c>
      <c r="F127" s="361">
        <v>15000</v>
      </c>
      <c r="G127" s="361">
        <v>760</v>
      </c>
      <c r="H127" s="361">
        <v>555</v>
      </c>
      <c r="I127" s="361">
        <v>205</v>
      </c>
      <c r="J127" s="354">
        <v>0</v>
      </c>
      <c r="K127" s="354">
        <v>0</v>
      </c>
      <c r="L127" s="209">
        <v>359</v>
      </c>
      <c r="M127" s="167" t="s">
        <v>32</v>
      </c>
    </row>
    <row r="128" spans="1:13" s="155" customFormat="1" ht="14.25" customHeight="1">
      <c r="A128" s="365"/>
      <c r="B128" s="367"/>
      <c r="C128" s="367"/>
      <c r="D128" s="370"/>
      <c r="E128" s="367"/>
      <c r="F128" s="372"/>
      <c r="G128" s="372"/>
      <c r="H128" s="372"/>
      <c r="I128" s="372"/>
      <c r="J128" s="356"/>
      <c r="K128" s="356"/>
      <c r="L128" s="209">
        <v>7</v>
      </c>
      <c r="M128" s="167" t="s">
        <v>26</v>
      </c>
    </row>
    <row r="129" spans="1:13" s="155" customFormat="1" ht="14.25" customHeight="1">
      <c r="A129" s="357">
        <v>43879</v>
      </c>
      <c r="B129" s="359" t="s">
        <v>22</v>
      </c>
      <c r="C129" s="359" t="s">
        <v>23</v>
      </c>
      <c r="D129" s="359" t="s">
        <v>35</v>
      </c>
      <c r="E129" s="359" t="s">
        <v>36</v>
      </c>
      <c r="F129" s="361">
        <v>32590</v>
      </c>
      <c r="G129" s="361">
        <v>381</v>
      </c>
      <c r="H129" s="361">
        <v>361</v>
      </c>
      <c r="I129" s="361">
        <v>20</v>
      </c>
      <c r="J129" s="354">
        <v>0</v>
      </c>
      <c r="K129" s="354">
        <v>0</v>
      </c>
      <c r="L129" s="209">
        <v>331</v>
      </c>
      <c r="M129" s="167" t="s">
        <v>32</v>
      </c>
    </row>
    <row r="130" spans="1:13" s="155" customFormat="1" ht="14.25" customHeight="1" thickBot="1">
      <c r="A130" s="358"/>
      <c r="B130" s="360"/>
      <c r="C130" s="360"/>
      <c r="D130" s="360"/>
      <c r="E130" s="360"/>
      <c r="F130" s="362"/>
      <c r="G130" s="362"/>
      <c r="H130" s="362"/>
      <c r="I130" s="362"/>
      <c r="J130" s="363"/>
      <c r="K130" s="363"/>
      <c r="L130" s="210">
        <v>21</v>
      </c>
      <c r="M130" s="169" t="s">
        <v>26</v>
      </c>
    </row>
    <row r="131" spans="1:13" s="155" customFormat="1" ht="14.25" customHeight="1" thickBot="1">
      <c r="A131" s="323" t="s">
        <v>19</v>
      </c>
      <c r="B131" s="324"/>
      <c r="C131" s="324"/>
      <c r="D131" s="324"/>
      <c r="E131" s="325"/>
      <c r="F131" s="8">
        <f t="shared" ref="F131:K131" si="9">SUM(F122:F130)</f>
        <v>93095</v>
      </c>
      <c r="G131" s="8">
        <f t="shared" si="9"/>
        <v>3916</v>
      </c>
      <c r="H131" s="8">
        <f t="shared" si="9"/>
        <v>1096</v>
      </c>
      <c r="I131" s="8">
        <f t="shared" si="9"/>
        <v>2820</v>
      </c>
      <c r="J131" s="8">
        <f t="shared" si="9"/>
        <v>0</v>
      </c>
      <c r="K131" s="8">
        <f t="shared" si="9"/>
        <v>0</v>
      </c>
      <c r="L131" s="9"/>
      <c r="M131" s="10"/>
    </row>
    <row r="132" spans="1:13" s="155" customFormat="1" ht="14.25" customHeight="1" thickBot="1">
      <c r="A132" s="85"/>
      <c r="B132" s="85"/>
      <c r="C132" s="85"/>
      <c r="D132" s="85"/>
      <c r="E132" s="85"/>
      <c r="F132" s="85"/>
      <c r="G132" s="85"/>
      <c r="H132" s="85"/>
      <c r="I132" s="85"/>
      <c r="J132" s="85"/>
      <c r="K132" s="85"/>
      <c r="L132" s="85"/>
      <c r="M132" s="85"/>
    </row>
    <row r="133" spans="1:13" s="155" customFormat="1" ht="72" thickBot="1">
      <c r="A133" s="156" t="s">
        <v>0</v>
      </c>
      <c r="B133" s="157" t="s">
        <v>1</v>
      </c>
      <c r="C133" s="157" t="s">
        <v>2</v>
      </c>
      <c r="D133" s="158" t="s">
        <v>3</v>
      </c>
      <c r="E133" s="158" t="s">
        <v>4</v>
      </c>
      <c r="F133" s="159" t="s">
        <v>5</v>
      </c>
      <c r="G133" s="158" t="s">
        <v>6</v>
      </c>
      <c r="H133" s="158" t="s">
        <v>10</v>
      </c>
      <c r="I133" s="158" t="s">
        <v>11</v>
      </c>
      <c r="J133" s="158" t="s">
        <v>8</v>
      </c>
      <c r="K133" s="158" t="s">
        <v>9</v>
      </c>
      <c r="L133" s="159" t="s">
        <v>7</v>
      </c>
      <c r="M133" s="160" t="s">
        <v>20</v>
      </c>
    </row>
    <row r="134" spans="1:13" s="155" customFormat="1" ht="38.25">
      <c r="A134" s="219">
        <v>43878</v>
      </c>
      <c r="B134" s="220" t="s">
        <v>22</v>
      </c>
      <c r="C134" s="220" t="s">
        <v>23</v>
      </c>
      <c r="D134" s="220" t="s">
        <v>24</v>
      </c>
      <c r="E134" s="220" t="s">
        <v>25</v>
      </c>
      <c r="F134" s="221">
        <v>9590</v>
      </c>
      <c r="G134" s="221">
        <v>1500</v>
      </c>
      <c r="H134" s="221">
        <v>53</v>
      </c>
      <c r="I134" s="221">
        <v>1447</v>
      </c>
      <c r="J134" s="222">
        <v>0</v>
      </c>
      <c r="K134" s="222">
        <v>0</v>
      </c>
      <c r="L134" s="222">
        <v>53</v>
      </c>
      <c r="M134" s="223" t="s">
        <v>26</v>
      </c>
    </row>
    <row r="135" spans="1:13" s="155" customFormat="1" ht="14.25" customHeight="1">
      <c r="A135" s="357">
        <v>43878</v>
      </c>
      <c r="B135" s="359" t="s">
        <v>22</v>
      </c>
      <c r="C135" s="359" t="s">
        <v>23</v>
      </c>
      <c r="D135" s="359" t="s">
        <v>65</v>
      </c>
      <c r="E135" s="359" t="s">
        <v>28</v>
      </c>
      <c r="F135" s="361">
        <v>21850</v>
      </c>
      <c r="G135" s="361">
        <v>1058</v>
      </c>
      <c r="H135" s="361">
        <v>54</v>
      </c>
      <c r="I135" s="361">
        <v>1004</v>
      </c>
      <c r="J135" s="354">
        <v>0</v>
      </c>
      <c r="K135" s="354">
        <v>0</v>
      </c>
      <c r="L135" s="354">
        <v>54</v>
      </c>
      <c r="M135" s="167" t="s">
        <v>32</v>
      </c>
    </row>
    <row r="136" spans="1:13" s="155" customFormat="1" ht="14.25" customHeight="1">
      <c r="A136" s="365"/>
      <c r="B136" s="367"/>
      <c r="C136" s="367"/>
      <c r="D136" s="367"/>
      <c r="E136" s="367"/>
      <c r="F136" s="372"/>
      <c r="G136" s="372"/>
      <c r="H136" s="372"/>
      <c r="I136" s="372"/>
      <c r="J136" s="356"/>
      <c r="K136" s="356"/>
      <c r="L136" s="356"/>
      <c r="M136" s="167" t="s">
        <v>26</v>
      </c>
    </row>
    <row r="137" spans="1:13" s="155" customFormat="1" ht="12.75" customHeight="1">
      <c r="A137" s="357">
        <v>43878</v>
      </c>
      <c r="B137" s="359" t="s">
        <v>22</v>
      </c>
      <c r="C137" s="359" t="s">
        <v>23</v>
      </c>
      <c r="D137" s="359" t="s">
        <v>29</v>
      </c>
      <c r="E137" s="359" t="s">
        <v>30</v>
      </c>
      <c r="F137" s="361">
        <v>14065</v>
      </c>
      <c r="G137" s="361">
        <v>217</v>
      </c>
      <c r="H137" s="361">
        <v>73</v>
      </c>
      <c r="I137" s="361">
        <v>144</v>
      </c>
      <c r="J137" s="354">
        <v>0</v>
      </c>
      <c r="K137" s="354">
        <v>0</v>
      </c>
      <c r="L137" s="209">
        <v>65</v>
      </c>
      <c r="M137" s="167" t="s">
        <v>32</v>
      </c>
    </row>
    <row r="138" spans="1:13" s="155" customFormat="1" ht="12.75" customHeight="1">
      <c r="A138" s="365"/>
      <c r="B138" s="367"/>
      <c r="C138" s="367"/>
      <c r="D138" s="367"/>
      <c r="E138" s="367"/>
      <c r="F138" s="372"/>
      <c r="G138" s="372"/>
      <c r="H138" s="372"/>
      <c r="I138" s="372"/>
      <c r="J138" s="356"/>
      <c r="K138" s="356"/>
      <c r="L138" s="209">
        <v>6</v>
      </c>
      <c r="M138" s="167" t="s">
        <v>26</v>
      </c>
    </row>
    <row r="139" spans="1:13" s="155" customFormat="1" ht="14.25" customHeight="1">
      <c r="A139" s="357">
        <v>43878</v>
      </c>
      <c r="B139" s="359" t="s">
        <v>22</v>
      </c>
      <c r="C139" s="359" t="s">
        <v>23</v>
      </c>
      <c r="D139" s="368" t="s">
        <v>66</v>
      </c>
      <c r="E139" s="359" t="s">
        <v>34</v>
      </c>
      <c r="F139" s="361">
        <v>15000</v>
      </c>
      <c r="G139" s="361">
        <v>760</v>
      </c>
      <c r="H139" s="361">
        <v>560</v>
      </c>
      <c r="I139" s="361">
        <v>200</v>
      </c>
      <c r="J139" s="354">
        <v>0</v>
      </c>
      <c r="K139" s="354">
        <v>0</v>
      </c>
      <c r="L139" s="209">
        <v>364</v>
      </c>
      <c r="M139" s="167" t="s">
        <v>32</v>
      </c>
    </row>
    <row r="140" spans="1:13" s="155" customFormat="1" ht="14.25" customHeight="1">
      <c r="A140" s="365"/>
      <c r="B140" s="367"/>
      <c r="C140" s="367"/>
      <c r="D140" s="370"/>
      <c r="E140" s="367"/>
      <c r="F140" s="372"/>
      <c r="G140" s="372"/>
      <c r="H140" s="372"/>
      <c r="I140" s="372"/>
      <c r="J140" s="356"/>
      <c r="K140" s="356"/>
      <c r="L140" s="209">
        <v>7</v>
      </c>
      <c r="M140" s="167" t="s">
        <v>26</v>
      </c>
    </row>
    <row r="141" spans="1:13" s="155" customFormat="1" ht="14.25" customHeight="1">
      <c r="A141" s="357">
        <v>43878</v>
      </c>
      <c r="B141" s="359" t="s">
        <v>22</v>
      </c>
      <c r="C141" s="359" t="s">
        <v>23</v>
      </c>
      <c r="D141" s="359" t="s">
        <v>35</v>
      </c>
      <c r="E141" s="359" t="s">
        <v>36</v>
      </c>
      <c r="F141" s="361">
        <v>32590</v>
      </c>
      <c r="G141" s="361">
        <v>381</v>
      </c>
      <c r="H141" s="361">
        <v>361</v>
      </c>
      <c r="I141" s="361">
        <v>20</v>
      </c>
      <c r="J141" s="354">
        <v>0</v>
      </c>
      <c r="K141" s="354">
        <v>0</v>
      </c>
      <c r="L141" s="209">
        <v>331</v>
      </c>
      <c r="M141" s="167" t="s">
        <v>32</v>
      </c>
    </row>
    <row r="142" spans="1:13" s="155" customFormat="1" ht="14.25" customHeight="1" thickBot="1">
      <c r="A142" s="358"/>
      <c r="B142" s="360"/>
      <c r="C142" s="360"/>
      <c r="D142" s="360"/>
      <c r="E142" s="360"/>
      <c r="F142" s="362"/>
      <c r="G142" s="362"/>
      <c r="H142" s="362"/>
      <c r="I142" s="362"/>
      <c r="J142" s="363"/>
      <c r="K142" s="363"/>
      <c r="L142" s="210">
        <v>21</v>
      </c>
      <c r="M142" s="169" t="s">
        <v>26</v>
      </c>
    </row>
    <row r="143" spans="1:13" s="155" customFormat="1" ht="14.25" customHeight="1" thickBot="1">
      <c r="A143" s="323" t="s">
        <v>19</v>
      </c>
      <c r="B143" s="324"/>
      <c r="C143" s="324"/>
      <c r="D143" s="324"/>
      <c r="E143" s="325"/>
      <c r="F143" s="8">
        <f t="shared" ref="F143:K143" si="10">SUM(F134:F142)</f>
        <v>93095</v>
      </c>
      <c r="G143" s="8">
        <f t="shared" si="10"/>
        <v>3916</v>
      </c>
      <c r="H143" s="8">
        <f t="shared" si="10"/>
        <v>1101</v>
      </c>
      <c r="I143" s="8">
        <f t="shared" si="10"/>
        <v>2815</v>
      </c>
      <c r="J143" s="8">
        <f t="shared" si="10"/>
        <v>0</v>
      </c>
      <c r="K143" s="8">
        <f t="shared" si="10"/>
        <v>0</v>
      </c>
      <c r="L143" s="9"/>
      <c r="M143" s="10"/>
    </row>
    <row r="144" spans="1:13" s="86" customFormat="1" ht="14.25" customHeight="1">
      <c r="A144" s="195"/>
      <c r="B144" s="195"/>
      <c r="C144" s="195"/>
      <c r="D144" s="195"/>
      <c r="E144" s="195"/>
      <c r="F144" s="196"/>
      <c r="G144" s="196"/>
      <c r="H144" s="196"/>
      <c r="I144" s="196"/>
      <c r="J144" s="196"/>
      <c r="K144" s="196"/>
      <c r="L144" s="197"/>
      <c r="M144" s="198"/>
    </row>
    <row r="145" spans="1:13" s="155" customFormat="1" ht="72" thickBot="1">
      <c r="A145" s="38" t="s">
        <v>0</v>
      </c>
      <c r="B145" s="39" t="s">
        <v>1</v>
      </c>
      <c r="C145" s="39" t="s">
        <v>2</v>
      </c>
      <c r="D145" s="40" t="s">
        <v>3</v>
      </c>
      <c r="E145" s="40" t="s">
        <v>4</v>
      </c>
      <c r="F145" s="41" t="s">
        <v>5</v>
      </c>
      <c r="G145" s="40" t="s">
        <v>6</v>
      </c>
      <c r="H145" s="40" t="s">
        <v>10</v>
      </c>
      <c r="I145" s="40" t="s">
        <v>11</v>
      </c>
      <c r="J145" s="40" t="s">
        <v>8</v>
      </c>
      <c r="K145" s="40" t="s">
        <v>9</v>
      </c>
      <c r="L145" s="41" t="s">
        <v>7</v>
      </c>
      <c r="M145" s="42" t="s">
        <v>20</v>
      </c>
    </row>
    <row r="146" spans="1:13" s="155" customFormat="1" ht="38.25">
      <c r="A146" s="36">
        <v>43876</v>
      </c>
      <c r="B146" s="13" t="s">
        <v>22</v>
      </c>
      <c r="C146" s="13" t="s">
        <v>23</v>
      </c>
      <c r="D146" s="13" t="s">
        <v>24</v>
      </c>
      <c r="E146" s="13" t="s">
        <v>25</v>
      </c>
      <c r="F146" s="153">
        <v>9590</v>
      </c>
      <c r="G146" s="153">
        <v>1500</v>
      </c>
      <c r="H146" s="153">
        <v>53</v>
      </c>
      <c r="I146" s="153">
        <v>1447</v>
      </c>
      <c r="J146" s="154">
        <v>0</v>
      </c>
      <c r="K146" s="154">
        <v>0</v>
      </c>
      <c r="L146" s="154">
        <v>53</v>
      </c>
      <c r="M146" s="166" t="s">
        <v>26</v>
      </c>
    </row>
    <row r="147" spans="1:13" s="155" customFormat="1" ht="14.25" customHeight="1">
      <c r="A147" s="357">
        <v>43876</v>
      </c>
      <c r="B147" s="359" t="s">
        <v>22</v>
      </c>
      <c r="C147" s="359" t="s">
        <v>23</v>
      </c>
      <c r="D147" s="359" t="s">
        <v>27</v>
      </c>
      <c r="E147" s="359" t="s">
        <v>28</v>
      </c>
      <c r="F147" s="361">
        <v>21850</v>
      </c>
      <c r="G147" s="361">
        <v>1058</v>
      </c>
      <c r="H147" s="361">
        <v>54</v>
      </c>
      <c r="I147" s="361">
        <v>1004</v>
      </c>
      <c r="J147" s="354">
        <v>0</v>
      </c>
      <c r="K147" s="354">
        <v>0</v>
      </c>
      <c r="L147" s="354">
        <v>54</v>
      </c>
      <c r="M147" s="167" t="s">
        <v>31</v>
      </c>
    </row>
    <row r="148" spans="1:13" s="155" customFormat="1" ht="14.25" customHeight="1">
      <c r="A148" s="364"/>
      <c r="B148" s="366"/>
      <c r="C148" s="366"/>
      <c r="D148" s="366"/>
      <c r="E148" s="366"/>
      <c r="F148" s="371"/>
      <c r="G148" s="371"/>
      <c r="H148" s="371"/>
      <c r="I148" s="371"/>
      <c r="J148" s="355"/>
      <c r="K148" s="355"/>
      <c r="L148" s="355"/>
      <c r="M148" s="167" t="s">
        <v>32</v>
      </c>
    </row>
    <row r="149" spans="1:13" s="155" customFormat="1" ht="14.25" customHeight="1">
      <c r="A149" s="365"/>
      <c r="B149" s="367"/>
      <c r="C149" s="367"/>
      <c r="D149" s="367"/>
      <c r="E149" s="367"/>
      <c r="F149" s="372"/>
      <c r="G149" s="372"/>
      <c r="H149" s="372"/>
      <c r="I149" s="372"/>
      <c r="J149" s="356"/>
      <c r="K149" s="356"/>
      <c r="L149" s="356"/>
      <c r="M149" s="167" t="s">
        <v>26</v>
      </c>
    </row>
    <row r="150" spans="1:13" s="155" customFormat="1" ht="14.25" customHeight="1">
      <c r="A150" s="357">
        <v>43876</v>
      </c>
      <c r="B150" s="359" t="s">
        <v>22</v>
      </c>
      <c r="C150" s="359" t="s">
        <v>23</v>
      </c>
      <c r="D150" s="359" t="s">
        <v>29</v>
      </c>
      <c r="E150" s="359" t="s">
        <v>30</v>
      </c>
      <c r="F150" s="361">
        <v>14065</v>
      </c>
      <c r="G150" s="361">
        <v>217</v>
      </c>
      <c r="H150" s="361">
        <v>73</v>
      </c>
      <c r="I150" s="361">
        <v>144</v>
      </c>
      <c r="J150" s="354">
        <v>0</v>
      </c>
      <c r="K150" s="354">
        <v>0</v>
      </c>
      <c r="L150" s="211">
        <v>73</v>
      </c>
      <c r="M150" s="168" t="s">
        <v>31</v>
      </c>
    </row>
    <row r="151" spans="1:13" s="155" customFormat="1" ht="14.25" customHeight="1">
      <c r="A151" s="364"/>
      <c r="B151" s="366"/>
      <c r="C151" s="366"/>
      <c r="D151" s="366"/>
      <c r="E151" s="366"/>
      <c r="F151" s="371"/>
      <c r="G151" s="371"/>
      <c r="H151" s="371"/>
      <c r="I151" s="371"/>
      <c r="J151" s="355"/>
      <c r="K151" s="355"/>
      <c r="L151" s="209">
        <v>65</v>
      </c>
      <c r="M151" s="167" t="s">
        <v>32</v>
      </c>
    </row>
    <row r="152" spans="1:13" s="155" customFormat="1" ht="14.25" customHeight="1">
      <c r="A152" s="365"/>
      <c r="B152" s="367"/>
      <c r="C152" s="367"/>
      <c r="D152" s="367"/>
      <c r="E152" s="367"/>
      <c r="F152" s="372"/>
      <c r="G152" s="372"/>
      <c r="H152" s="372"/>
      <c r="I152" s="372"/>
      <c r="J152" s="356"/>
      <c r="K152" s="356"/>
      <c r="L152" s="210">
        <v>6</v>
      </c>
      <c r="M152" s="169" t="s">
        <v>26</v>
      </c>
    </row>
    <row r="153" spans="1:13" s="155" customFormat="1" ht="14.25" customHeight="1">
      <c r="A153" s="357">
        <v>43876</v>
      </c>
      <c r="B153" s="359" t="s">
        <v>22</v>
      </c>
      <c r="C153" s="359" t="s">
        <v>23</v>
      </c>
      <c r="D153" s="368" t="s">
        <v>63</v>
      </c>
      <c r="E153" s="359" t="s">
        <v>34</v>
      </c>
      <c r="F153" s="361">
        <v>15000</v>
      </c>
      <c r="G153" s="361">
        <v>703</v>
      </c>
      <c r="H153" s="361">
        <v>553</v>
      </c>
      <c r="I153" s="361">
        <v>150</v>
      </c>
      <c r="J153" s="354">
        <v>0</v>
      </c>
      <c r="K153" s="354">
        <v>0</v>
      </c>
      <c r="L153" s="209">
        <v>549</v>
      </c>
      <c r="M153" s="167" t="s">
        <v>31</v>
      </c>
    </row>
    <row r="154" spans="1:13" s="155" customFormat="1" ht="14.25" customHeight="1">
      <c r="A154" s="364"/>
      <c r="B154" s="366"/>
      <c r="C154" s="366"/>
      <c r="D154" s="369"/>
      <c r="E154" s="366"/>
      <c r="F154" s="371"/>
      <c r="G154" s="371"/>
      <c r="H154" s="371"/>
      <c r="I154" s="371"/>
      <c r="J154" s="355"/>
      <c r="K154" s="355"/>
      <c r="L154" s="209">
        <v>357</v>
      </c>
      <c r="M154" s="167" t="s">
        <v>32</v>
      </c>
    </row>
    <row r="155" spans="1:13" s="155" customFormat="1" ht="14.25" customHeight="1">
      <c r="A155" s="365"/>
      <c r="B155" s="367"/>
      <c r="C155" s="367"/>
      <c r="D155" s="370"/>
      <c r="E155" s="367"/>
      <c r="F155" s="372"/>
      <c r="G155" s="372"/>
      <c r="H155" s="372"/>
      <c r="I155" s="372"/>
      <c r="J155" s="356"/>
      <c r="K155" s="356"/>
      <c r="L155" s="209">
        <v>0</v>
      </c>
      <c r="M155" s="167" t="s">
        <v>26</v>
      </c>
    </row>
    <row r="156" spans="1:13" s="155" customFormat="1" ht="14.25" customHeight="1">
      <c r="A156" s="357">
        <v>43876</v>
      </c>
      <c r="B156" s="359" t="s">
        <v>22</v>
      </c>
      <c r="C156" s="359" t="s">
        <v>23</v>
      </c>
      <c r="D156" s="359" t="s">
        <v>35</v>
      </c>
      <c r="E156" s="359" t="s">
        <v>36</v>
      </c>
      <c r="F156" s="361">
        <v>32590</v>
      </c>
      <c r="G156" s="361">
        <v>381</v>
      </c>
      <c r="H156" s="361">
        <v>361</v>
      </c>
      <c r="I156" s="361">
        <v>20</v>
      </c>
      <c r="J156" s="354">
        <v>0</v>
      </c>
      <c r="K156" s="354">
        <v>0</v>
      </c>
      <c r="L156" s="209">
        <v>361</v>
      </c>
      <c r="M156" s="167" t="s">
        <v>31</v>
      </c>
    </row>
    <row r="157" spans="1:13" s="155" customFormat="1" ht="14.25" customHeight="1">
      <c r="A157" s="364"/>
      <c r="B157" s="366"/>
      <c r="C157" s="366"/>
      <c r="D157" s="366"/>
      <c r="E157" s="366"/>
      <c r="F157" s="371"/>
      <c r="G157" s="371"/>
      <c r="H157" s="371"/>
      <c r="I157" s="371"/>
      <c r="J157" s="355"/>
      <c r="K157" s="355"/>
      <c r="L157" s="209">
        <v>331</v>
      </c>
      <c r="M157" s="167" t="s">
        <v>32</v>
      </c>
    </row>
    <row r="158" spans="1:13" s="155" customFormat="1" ht="14.25" customHeight="1" thickBot="1">
      <c r="A158" s="358"/>
      <c r="B158" s="360"/>
      <c r="C158" s="360"/>
      <c r="D158" s="360"/>
      <c r="E158" s="360"/>
      <c r="F158" s="362"/>
      <c r="G158" s="362"/>
      <c r="H158" s="362"/>
      <c r="I158" s="362"/>
      <c r="J158" s="363"/>
      <c r="K158" s="363"/>
      <c r="L158" s="210">
        <v>21</v>
      </c>
      <c r="M158" s="169" t="s">
        <v>26</v>
      </c>
    </row>
    <row r="159" spans="1:13" s="155" customFormat="1" ht="14.25" customHeight="1" thickBot="1">
      <c r="A159" s="323" t="s">
        <v>19</v>
      </c>
      <c r="B159" s="324"/>
      <c r="C159" s="324"/>
      <c r="D159" s="324"/>
      <c r="E159" s="325"/>
      <c r="F159" s="8">
        <f t="shared" ref="F159:K159" si="11">SUM(F146:F158)</f>
        <v>93095</v>
      </c>
      <c r="G159" s="8">
        <f t="shared" si="11"/>
        <v>3859</v>
      </c>
      <c r="H159" s="8">
        <f t="shared" si="11"/>
        <v>1094</v>
      </c>
      <c r="I159" s="8">
        <f t="shared" si="11"/>
        <v>2765</v>
      </c>
      <c r="J159" s="8">
        <f t="shared" si="11"/>
        <v>0</v>
      </c>
      <c r="K159" s="8">
        <f t="shared" si="11"/>
        <v>0</v>
      </c>
      <c r="L159" s="9"/>
      <c r="M159" s="10"/>
    </row>
    <row r="160" spans="1:13" s="155" customFormat="1" ht="14.25" customHeight="1" thickBot="1">
      <c r="A160" s="375"/>
      <c r="B160" s="375"/>
      <c r="C160" s="375"/>
      <c r="D160" s="375"/>
      <c r="E160" s="375"/>
      <c r="F160" s="375"/>
      <c r="G160" s="375"/>
      <c r="H160" s="375"/>
      <c r="I160" s="375"/>
      <c r="J160" s="375"/>
      <c r="K160" s="375"/>
      <c r="L160" s="375"/>
      <c r="M160" s="375"/>
    </row>
    <row r="161" spans="1:13" s="155" customFormat="1" ht="72" thickBot="1">
      <c r="A161" s="147" t="s">
        <v>0</v>
      </c>
      <c r="B161" s="148" t="s">
        <v>1</v>
      </c>
      <c r="C161" s="148" t="s">
        <v>2</v>
      </c>
      <c r="D161" s="214" t="s">
        <v>3</v>
      </c>
      <c r="E161" s="214" t="s">
        <v>4</v>
      </c>
      <c r="F161" s="150" t="s">
        <v>5</v>
      </c>
      <c r="G161" s="214" t="s">
        <v>6</v>
      </c>
      <c r="H161" s="214" t="s">
        <v>10</v>
      </c>
      <c r="I161" s="214" t="s">
        <v>11</v>
      </c>
      <c r="J161" s="214" t="s">
        <v>8</v>
      </c>
      <c r="K161" s="214" t="s">
        <v>9</v>
      </c>
      <c r="L161" s="150" t="s">
        <v>7</v>
      </c>
      <c r="M161" s="215" t="s">
        <v>20</v>
      </c>
    </row>
    <row r="162" spans="1:13" s="155" customFormat="1" ht="38.25">
      <c r="A162" s="36">
        <v>43875</v>
      </c>
      <c r="B162" s="13" t="s">
        <v>22</v>
      </c>
      <c r="C162" s="13" t="s">
        <v>23</v>
      </c>
      <c r="D162" s="13" t="s">
        <v>24</v>
      </c>
      <c r="E162" s="13" t="s">
        <v>25</v>
      </c>
      <c r="F162" s="153">
        <v>9590</v>
      </c>
      <c r="G162" s="153">
        <v>1500</v>
      </c>
      <c r="H162" s="153">
        <v>53</v>
      </c>
      <c r="I162" s="153">
        <v>1447</v>
      </c>
      <c r="J162" s="154">
        <v>0</v>
      </c>
      <c r="K162" s="154">
        <v>0</v>
      </c>
      <c r="L162" s="154">
        <v>53</v>
      </c>
      <c r="M162" s="166" t="s">
        <v>26</v>
      </c>
    </row>
    <row r="163" spans="1:13" s="155" customFormat="1" ht="14.25" customHeight="1">
      <c r="A163" s="357">
        <v>43875</v>
      </c>
      <c r="B163" s="359" t="s">
        <v>22</v>
      </c>
      <c r="C163" s="359" t="s">
        <v>23</v>
      </c>
      <c r="D163" s="359" t="s">
        <v>27</v>
      </c>
      <c r="E163" s="359" t="s">
        <v>28</v>
      </c>
      <c r="F163" s="361">
        <v>21850</v>
      </c>
      <c r="G163" s="361">
        <v>1058</v>
      </c>
      <c r="H163" s="361">
        <v>54</v>
      </c>
      <c r="I163" s="361">
        <v>1004</v>
      </c>
      <c r="J163" s="354">
        <v>0</v>
      </c>
      <c r="K163" s="354">
        <v>0</v>
      </c>
      <c r="L163" s="354">
        <v>54</v>
      </c>
      <c r="M163" s="167" t="s">
        <v>31</v>
      </c>
    </row>
    <row r="164" spans="1:13" s="155" customFormat="1" ht="14.25" customHeight="1">
      <c r="A164" s="364"/>
      <c r="B164" s="366"/>
      <c r="C164" s="366"/>
      <c r="D164" s="366"/>
      <c r="E164" s="366"/>
      <c r="F164" s="371"/>
      <c r="G164" s="371"/>
      <c r="H164" s="371"/>
      <c r="I164" s="371"/>
      <c r="J164" s="355"/>
      <c r="K164" s="355"/>
      <c r="L164" s="355"/>
      <c r="M164" s="167" t="s">
        <v>32</v>
      </c>
    </row>
    <row r="165" spans="1:13" s="155" customFormat="1" ht="14.25" customHeight="1">
      <c r="A165" s="365"/>
      <c r="B165" s="367"/>
      <c r="C165" s="367"/>
      <c r="D165" s="367"/>
      <c r="E165" s="367"/>
      <c r="F165" s="372"/>
      <c r="G165" s="372"/>
      <c r="H165" s="372"/>
      <c r="I165" s="372"/>
      <c r="J165" s="356"/>
      <c r="K165" s="356"/>
      <c r="L165" s="356"/>
      <c r="M165" s="167" t="s">
        <v>26</v>
      </c>
    </row>
    <row r="166" spans="1:13" s="155" customFormat="1" ht="14.25" customHeight="1">
      <c r="A166" s="357">
        <v>43875</v>
      </c>
      <c r="B166" s="359" t="s">
        <v>22</v>
      </c>
      <c r="C166" s="359" t="s">
        <v>23</v>
      </c>
      <c r="D166" s="359" t="s">
        <v>29</v>
      </c>
      <c r="E166" s="359" t="s">
        <v>30</v>
      </c>
      <c r="F166" s="361">
        <v>14065</v>
      </c>
      <c r="G166" s="361">
        <v>217</v>
      </c>
      <c r="H166" s="361">
        <v>73</v>
      </c>
      <c r="I166" s="361">
        <v>144</v>
      </c>
      <c r="J166" s="354">
        <v>0</v>
      </c>
      <c r="K166" s="354">
        <v>0</v>
      </c>
      <c r="L166" s="211">
        <v>73</v>
      </c>
      <c r="M166" s="168" t="s">
        <v>31</v>
      </c>
    </row>
    <row r="167" spans="1:13" s="155" customFormat="1" ht="14.25" customHeight="1">
      <c r="A167" s="364"/>
      <c r="B167" s="366"/>
      <c r="C167" s="366"/>
      <c r="D167" s="366"/>
      <c r="E167" s="366"/>
      <c r="F167" s="371"/>
      <c r="G167" s="371"/>
      <c r="H167" s="371"/>
      <c r="I167" s="371"/>
      <c r="J167" s="355"/>
      <c r="K167" s="355"/>
      <c r="L167" s="209">
        <v>65</v>
      </c>
      <c r="M167" s="167" t="s">
        <v>32</v>
      </c>
    </row>
    <row r="168" spans="1:13" s="155" customFormat="1" ht="14.25" customHeight="1">
      <c r="A168" s="365"/>
      <c r="B168" s="367"/>
      <c r="C168" s="367"/>
      <c r="D168" s="367"/>
      <c r="E168" s="367"/>
      <c r="F168" s="372"/>
      <c r="G168" s="372"/>
      <c r="H168" s="372"/>
      <c r="I168" s="372"/>
      <c r="J168" s="356"/>
      <c r="K168" s="356"/>
      <c r="L168" s="210">
        <v>6</v>
      </c>
      <c r="M168" s="169" t="s">
        <v>26</v>
      </c>
    </row>
    <row r="169" spans="1:13" s="155" customFormat="1" ht="14.25" customHeight="1">
      <c r="A169" s="357">
        <v>43875</v>
      </c>
      <c r="B169" s="359" t="s">
        <v>22</v>
      </c>
      <c r="C169" s="359" t="s">
        <v>23</v>
      </c>
      <c r="D169" s="368" t="s">
        <v>63</v>
      </c>
      <c r="E169" s="359" t="s">
        <v>34</v>
      </c>
      <c r="F169" s="361">
        <v>15000</v>
      </c>
      <c r="G169" s="361">
        <v>703</v>
      </c>
      <c r="H169" s="361">
        <v>553</v>
      </c>
      <c r="I169" s="361">
        <v>150</v>
      </c>
      <c r="J169" s="354">
        <v>0</v>
      </c>
      <c r="K169" s="354">
        <v>0</v>
      </c>
      <c r="L169" s="209">
        <v>549</v>
      </c>
      <c r="M169" s="167" t="s">
        <v>31</v>
      </c>
    </row>
    <row r="170" spans="1:13" s="155" customFormat="1" ht="14.25" customHeight="1">
      <c r="A170" s="364"/>
      <c r="B170" s="366"/>
      <c r="C170" s="366"/>
      <c r="D170" s="369"/>
      <c r="E170" s="366"/>
      <c r="F170" s="371"/>
      <c r="G170" s="371"/>
      <c r="H170" s="371"/>
      <c r="I170" s="371"/>
      <c r="J170" s="355"/>
      <c r="K170" s="355"/>
      <c r="L170" s="209">
        <v>357</v>
      </c>
      <c r="M170" s="167" t="s">
        <v>32</v>
      </c>
    </row>
    <row r="171" spans="1:13" s="155" customFormat="1" ht="14.25" customHeight="1">
      <c r="A171" s="365"/>
      <c r="B171" s="367"/>
      <c r="C171" s="367"/>
      <c r="D171" s="370"/>
      <c r="E171" s="367"/>
      <c r="F171" s="372"/>
      <c r="G171" s="372"/>
      <c r="H171" s="372"/>
      <c r="I171" s="372"/>
      <c r="J171" s="356"/>
      <c r="K171" s="356"/>
      <c r="L171" s="209">
        <v>0</v>
      </c>
      <c r="M171" s="167" t="s">
        <v>26</v>
      </c>
    </row>
    <row r="172" spans="1:13" s="155" customFormat="1" ht="14.25" customHeight="1">
      <c r="A172" s="357">
        <v>43875</v>
      </c>
      <c r="B172" s="359" t="s">
        <v>22</v>
      </c>
      <c r="C172" s="359" t="s">
        <v>23</v>
      </c>
      <c r="D172" s="359" t="s">
        <v>35</v>
      </c>
      <c r="E172" s="359" t="s">
        <v>36</v>
      </c>
      <c r="F172" s="361">
        <v>32590</v>
      </c>
      <c r="G172" s="361">
        <v>381</v>
      </c>
      <c r="H172" s="361">
        <v>361</v>
      </c>
      <c r="I172" s="361">
        <v>20</v>
      </c>
      <c r="J172" s="354">
        <v>0</v>
      </c>
      <c r="K172" s="354">
        <v>0</v>
      </c>
      <c r="L172" s="209">
        <v>361</v>
      </c>
      <c r="M172" s="167" t="s">
        <v>31</v>
      </c>
    </row>
    <row r="173" spans="1:13" s="155" customFormat="1" ht="14.25" customHeight="1">
      <c r="A173" s="364"/>
      <c r="B173" s="366"/>
      <c r="C173" s="366"/>
      <c r="D173" s="366"/>
      <c r="E173" s="366"/>
      <c r="F173" s="371"/>
      <c r="G173" s="371"/>
      <c r="H173" s="371"/>
      <c r="I173" s="371"/>
      <c r="J173" s="355"/>
      <c r="K173" s="355"/>
      <c r="L173" s="209">
        <v>331</v>
      </c>
      <c r="M173" s="167" t="s">
        <v>32</v>
      </c>
    </row>
    <row r="174" spans="1:13" s="155" customFormat="1" ht="14.25" customHeight="1" thickBot="1">
      <c r="A174" s="358"/>
      <c r="B174" s="360"/>
      <c r="C174" s="360"/>
      <c r="D174" s="360"/>
      <c r="E174" s="360"/>
      <c r="F174" s="362"/>
      <c r="G174" s="362"/>
      <c r="H174" s="362"/>
      <c r="I174" s="362"/>
      <c r="J174" s="363"/>
      <c r="K174" s="363"/>
      <c r="L174" s="210">
        <v>21</v>
      </c>
      <c r="M174" s="169" t="s">
        <v>26</v>
      </c>
    </row>
    <row r="175" spans="1:13" s="155" customFormat="1" ht="14.25" customHeight="1" thickBot="1">
      <c r="A175" s="323" t="s">
        <v>19</v>
      </c>
      <c r="B175" s="324"/>
      <c r="C175" s="324"/>
      <c r="D175" s="324"/>
      <c r="E175" s="325"/>
      <c r="F175" s="8">
        <f t="shared" ref="F175:K175" si="12">SUM(F162:F174)</f>
        <v>93095</v>
      </c>
      <c r="G175" s="8">
        <f t="shared" si="12"/>
        <v>3859</v>
      </c>
      <c r="H175" s="8">
        <f t="shared" si="12"/>
        <v>1094</v>
      </c>
      <c r="I175" s="8">
        <f t="shared" si="12"/>
        <v>2765</v>
      </c>
      <c r="J175" s="8">
        <f t="shared" si="12"/>
        <v>0</v>
      </c>
      <c r="K175" s="8">
        <f t="shared" si="12"/>
        <v>0</v>
      </c>
      <c r="L175" s="9"/>
      <c r="M175" s="10"/>
    </row>
    <row r="176" spans="1:13" s="130" customFormat="1" ht="14.25" customHeight="1" thickBot="1">
      <c r="A176" s="375"/>
      <c r="B176" s="375"/>
      <c r="C176" s="375"/>
      <c r="D176" s="375"/>
      <c r="E176" s="375"/>
      <c r="F176" s="375"/>
      <c r="G176" s="375"/>
      <c r="H176" s="375"/>
      <c r="I176" s="375"/>
      <c r="J176" s="375"/>
      <c r="K176" s="375"/>
      <c r="L176" s="375"/>
      <c r="M176" s="375"/>
    </row>
    <row r="177" spans="1:13" s="155" customFormat="1" ht="72" thickBot="1">
      <c r="A177" s="147" t="s">
        <v>0</v>
      </c>
      <c r="B177" s="148" t="s">
        <v>1</v>
      </c>
      <c r="C177" s="148" t="s">
        <v>2</v>
      </c>
      <c r="D177" s="214" t="s">
        <v>3</v>
      </c>
      <c r="E177" s="214" t="s">
        <v>4</v>
      </c>
      <c r="F177" s="150" t="s">
        <v>5</v>
      </c>
      <c r="G177" s="214" t="s">
        <v>6</v>
      </c>
      <c r="H177" s="214" t="s">
        <v>10</v>
      </c>
      <c r="I177" s="214" t="s">
        <v>11</v>
      </c>
      <c r="J177" s="214" t="s">
        <v>8</v>
      </c>
      <c r="K177" s="214" t="s">
        <v>9</v>
      </c>
      <c r="L177" s="150" t="s">
        <v>7</v>
      </c>
      <c r="M177" s="215" t="s">
        <v>20</v>
      </c>
    </row>
    <row r="178" spans="1:13" s="155" customFormat="1" ht="38.25">
      <c r="A178" s="36">
        <v>43874</v>
      </c>
      <c r="B178" s="13" t="s">
        <v>22</v>
      </c>
      <c r="C178" s="13" t="s">
        <v>23</v>
      </c>
      <c r="D178" s="13" t="s">
        <v>24</v>
      </c>
      <c r="E178" s="13" t="s">
        <v>25</v>
      </c>
      <c r="F178" s="153">
        <v>9590</v>
      </c>
      <c r="G178" s="153">
        <v>1500</v>
      </c>
      <c r="H178" s="153">
        <v>53</v>
      </c>
      <c r="I178" s="153">
        <v>1447</v>
      </c>
      <c r="J178" s="154">
        <v>0</v>
      </c>
      <c r="K178" s="154">
        <v>0</v>
      </c>
      <c r="L178" s="154">
        <v>53</v>
      </c>
      <c r="M178" s="166" t="s">
        <v>26</v>
      </c>
    </row>
    <row r="179" spans="1:13" s="155" customFormat="1" ht="14.25" customHeight="1">
      <c r="A179" s="357">
        <v>43874</v>
      </c>
      <c r="B179" s="359" t="s">
        <v>22</v>
      </c>
      <c r="C179" s="359" t="s">
        <v>23</v>
      </c>
      <c r="D179" s="359" t="s">
        <v>27</v>
      </c>
      <c r="E179" s="359" t="s">
        <v>28</v>
      </c>
      <c r="F179" s="361">
        <v>21850</v>
      </c>
      <c r="G179" s="361">
        <v>1058</v>
      </c>
      <c r="H179" s="361">
        <v>54</v>
      </c>
      <c r="I179" s="361">
        <v>1004</v>
      </c>
      <c r="J179" s="354">
        <v>0</v>
      </c>
      <c r="K179" s="354">
        <v>0</v>
      </c>
      <c r="L179" s="354">
        <v>54</v>
      </c>
      <c r="M179" s="167" t="s">
        <v>31</v>
      </c>
    </row>
    <row r="180" spans="1:13" s="155" customFormat="1" ht="14.25" customHeight="1">
      <c r="A180" s="364"/>
      <c r="B180" s="366"/>
      <c r="C180" s="366"/>
      <c r="D180" s="366"/>
      <c r="E180" s="366"/>
      <c r="F180" s="371"/>
      <c r="G180" s="371"/>
      <c r="H180" s="371"/>
      <c r="I180" s="371"/>
      <c r="J180" s="355"/>
      <c r="K180" s="355"/>
      <c r="L180" s="355"/>
      <c r="M180" s="167" t="s">
        <v>32</v>
      </c>
    </row>
    <row r="181" spans="1:13" s="155" customFormat="1" ht="14.25" customHeight="1">
      <c r="A181" s="365"/>
      <c r="B181" s="367"/>
      <c r="C181" s="367"/>
      <c r="D181" s="367"/>
      <c r="E181" s="367"/>
      <c r="F181" s="372"/>
      <c r="G181" s="372"/>
      <c r="H181" s="372"/>
      <c r="I181" s="372"/>
      <c r="J181" s="356"/>
      <c r="K181" s="356"/>
      <c r="L181" s="356"/>
      <c r="M181" s="167" t="s">
        <v>26</v>
      </c>
    </row>
    <row r="182" spans="1:13" s="155" customFormat="1" ht="14.25" customHeight="1">
      <c r="A182" s="357">
        <v>43874</v>
      </c>
      <c r="B182" s="359" t="s">
        <v>22</v>
      </c>
      <c r="C182" s="359" t="s">
        <v>23</v>
      </c>
      <c r="D182" s="359" t="s">
        <v>29</v>
      </c>
      <c r="E182" s="359" t="s">
        <v>30</v>
      </c>
      <c r="F182" s="361">
        <v>14065</v>
      </c>
      <c r="G182" s="361">
        <v>217</v>
      </c>
      <c r="H182" s="361">
        <v>73</v>
      </c>
      <c r="I182" s="361">
        <v>144</v>
      </c>
      <c r="J182" s="354">
        <v>0</v>
      </c>
      <c r="K182" s="354">
        <v>0</v>
      </c>
      <c r="L182" s="211">
        <v>73</v>
      </c>
      <c r="M182" s="168" t="s">
        <v>31</v>
      </c>
    </row>
    <row r="183" spans="1:13" s="155" customFormat="1" ht="14.25" customHeight="1">
      <c r="A183" s="364"/>
      <c r="B183" s="366"/>
      <c r="C183" s="366"/>
      <c r="D183" s="366"/>
      <c r="E183" s="366"/>
      <c r="F183" s="371"/>
      <c r="G183" s="371"/>
      <c r="H183" s="371"/>
      <c r="I183" s="371"/>
      <c r="J183" s="355"/>
      <c r="K183" s="355"/>
      <c r="L183" s="209">
        <v>65</v>
      </c>
      <c r="M183" s="167" t="s">
        <v>32</v>
      </c>
    </row>
    <row r="184" spans="1:13" s="155" customFormat="1" ht="14.25" customHeight="1">
      <c r="A184" s="365"/>
      <c r="B184" s="367"/>
      <c r="C184" s="367"/>
      <c r="D184" s="367"/>
      <c r="E184" s="367"/>
      <c r="F184" s="372"/>
      <c r="G184" s="372"/>
      <c r="H184" s="372"/>
      <c r="I184" s="372"/>
      <c r="J184" s="356"/>
      <c r="K184" s="356"/>
      <c r="L184" s="210">
        <v>6</v>
      </c>
      <c r="M184" s="169" t="s">
        <v>26</v>
      </c>
    </row>
    <row r="185" spans="1:13" s="155" customFormat="1" ht="14.25" customHeight="1">
      <c r="A185" s="357">
        <v>43874</v>
      </c>
      <c r="B185" s="359" t="s">
        <v>22</v>
      </c>
      <c r="C185" s="359" t="s">
        <v>23</v>
      </c>
      <c r="D185" s="368" t="s">
        <v>63</v>
      </c>
      <c r="E185" s="359" t="s">
        <v>34</v>
      </c>
      <c r="F185" s="361">
        <v>15000</v>
      </c>
      <c r="G185" s="361">
        <v>703</v>
      </c>
      <c r="H185" s="361">
        <v>553</v>
      </c>
      <c r="I185" s="361">
        <v>150</v>
      </c>
      <c r="J185" s="354">
        <v>0</v>
      </c>
      <c r="K185" s="354">
        <v>0</v>
      </c>
      <c r="L185" s="209">
        <v>549</v>
      </c>
      <c r="M185" s="167" t="s">
        <v>31</v>
      </c>
    </row>
    <row r="186" spans="1:13" s="155" customFormat="1" ht="14.25" customHeight="1">
      <c r="A186" s="364"/>
      <c r="B186" s="366"/>
      <c r="C186" s="366"/>
      <c r="D186" s="369"/>
      <c r="E186" s="366"/>
      <c r="F186" s="371"/>
      <c r="G186" s="371"/>
      <c r="H186" s="371"/>
      <c r="I186" s="371"/>
      <c r="J186" s="355"/>
      <c r="K186" s="355"/>
      <c r="L186" s="209">
        <v>357</v>
      </c>
      <c r="M186" s="167" t="s">
        <v>32</v>
      </c>
    </row>
    <row r="187" spans="1:13" s="155" customFormat="1" ht="14.25" customHeight="1">
      <c r="A187" s="365"/>
      <c r="B187" s="367"/>
      <c r="C187" s="367"/>
      <c r="D187" s="370"/>
      <c r="E187" s="367"/>
      <c r="F187" s="372"/>
      <c r="G187" s="372"/>
      <c r="H187" s="372"/>
      <c r="I187" s="372"/>
      <c r="J187" s="356"/>
      <c r="K187" s="356"/>
      <c r="L187" s="209">
        <v>0</v>
      </c>
      <c r="M187" s="167" t="s">
        <v>26</v>
      </c>
    </row>
    <row r="188" spans="1:13" s="155" customFormat="1" ht="14.25" customHeight="1">
      <c r="A188" s="357">
        <v>43874</v>
      </c>
      <c r="B188" s="359" t="s">
        <v>22</v>
      </c>
      <c r="C188" s="359" t="s">
        <v>23</v>
      </c>
      <c r="D188" s="359" t="s">
        <v>35</v>
      </c>
      <c r="E188" s="359" t="s">
        <v>36</v>
      </c>
      <c r="F188" s="361">
        <v>32590</v>
      </c>
      <c r="G188" s="361">
        <v>381</v>
      </c>
      <c r="H188" s="361">
        <v>361</v>
      </c>
      <c r="I188" s="361">
        <v>20</v>
      </c>
      <c r="J188" s="354">
        <v>0</v>
      </c>
      <c r="K188" s="354">
        <v>0</v>
      </c>
      <c r="L188" s="209">
        <v>361</v>
      </c>
      <c r="M188" s="167" t="s">
        <v>31</v>
      </c>
    </row>
    <row r="189" spans="1:13" s="155" customFormat="1" ht="14.25" customHeight="1">
      <c r="A189" s="364"/>
      <c r="B189" s="366"/>
      <c r="C189" s="366"/>
      <c r="D189" s="366"/>
      <c r="E189" s="366"/>
      <c r="F189" s="371"/>
      <c r="G189" s="371"/>
      <c r="H189" s="371"/>
      <c r="I189" s="371"/>
      <c r="J189" s="355"/>
      <c r="K189" s="355"/>
      <c r="L189" s="209">
        <v>331</v>
      </c>
      <c r="M189" s="167" t="s">
        <v>32</v>
      </c>
    </row>
    <row r="190" spans="1:13" s="155" customFormat="1" ht="14.25" customHeight="1" thickBot="1">
      <c r="A190" s="358"/>
      <c r="B190" s="360"/>
      <c r="C190" s="360"/>
      <c r="D190" s="360"/>
      <c r="E190" s="360"/>
      <c r="F190" s="362"/>
      <c r="G190" s="362"/>
      <c r="H190" s="362"/>
      <c r="I190" s="362"/>
      <c r="J190" s="363"/>
      <c r="K190" s="363"/>
      <c r="L190" s="210">
        <v>21</v>
      </c>
      <c r="M190" s="169" t="s">
        <v>26</v>
      </c>
    </row>
    <row r="191" spans="1:13" s="155" customFormat="1" ht="14.25" customHeight="1" thickBot="1">
      <c r="A191" s="323" t="s">
        <v>19</v>
      </c>
      <c r="B191" s="324"/>
      <c r="C191" s="324"/>
      <c r="D191" s="324"/>
      <c r="E191" s="325"/>
      <c r="F191" s="8">
        <f t="shared" ref="F191:K191" si="13">SUM(F178:F190)</f>
        <v>93095</v>
      </c>
      <c r="G191" s="8">
        <f t="shared" si="13"/>
        <v>3859</v>
      </c>
      <c r="H191" s="8">
        <f t="shared" si="13"/>
        <v>1094</v>
      </c>
      <c r="I191" s="8">
        <f t="shared" si="13"/>
        <v>2765</v>
      </c>
      <c r="J191" s="8">
        <f t="shared" si="13"/>
        <v>0</v>
      </c>
      <c r="K191" s="8">
        <f t="shared" si="13"/>
        <v>0</v>
      </c>
      <c r="L191" s="9"/>
      <c r="M191" s="10"/>
    </row>
    <row r="192" spans="1:13" s="86" customFormat="1" ht="14.25" customHeight="1">
      <c r="A192" s="195"/>
      <c r="B192" s="195"/>
      <c r="C192" s="195"/>
      <c r="D192" s="195"/>
      <c r="E192" s="195"/>
      <c r="F192" s="196"/>
      <c r="G192" s="196"/>
      <c r="H192" s="196"/>
      <c r="I192" s="196"/>
      <c r="J192" s="196"/>
      <c r="K192" s="196"/>
      <c r="L192" s="197"/>
      <c r="M192" s="198"/>
    </row>
    <row r="193" spans="1:13" s="155" customFormat="1" ht="72" thickBot="1">
      <c r="A193" s="38" t="s">
        <v>0</v>
      </c>
      <c r="B193" s="39" t="s">
        <v>1</v>
      </c>
      <c r="C193" s="39" t="s">
        <v>2</v>
      </c>
      <c r="D193" s="40" t="s">
        <v>3</v>
      </c>
      <c r="E193" s="40" t="s">
        <v>4</v>
      </c>
      <c r="F193" s="41" t="s">
        <v>5</v>
      </c>
      <c r="G193" s="40" t="s">
        <v>6</v>
      </c>
      <c r="H193" s="40" t="s">
        <v>10</v>
      </c>
      <c r="I193" s="40" t="s">
        <v>11</v>
      </c>
      <c r="J193" s="40" t="s">
        <v>8</v>
      </c>
      <c r="K193" s="40" t="s">
        <v>9</v>
      </c>
      <c r="L193" s="41" t="s">
        <v>7</v>
      </c>
      <c r="M193" s="42" t="s">
        <v>20</v>
      </c>
    </row>
    <row r="194" spans="1:13" s="155" customFormat="1" ht="38.25">
      <c r="A194" s="36">
        <v>43873</v>
      </c>
      <c r="B194" s="13" t="s">
        <v>22</v>
      </c>
      <c r="C194" s="13" t="s">
        <v>23</v>
      </c>
      <c r="D194" s="13" t="s">
        <v>24</v>
      </c>
      <c r="E194" s="13" t="s">
        <v>25</v>
      </c>
      <c r="F194" s="153">
        <v>9590</v>
      </c>
      <c r="G194" s="153">
        <v>1500</v>
      </c>
      <c r="H194" s="153">
        <v>53</v>
      </c>
      <c r="I194" s="153">
        <v>1447</v>
      </c>
      <c r="J194" s="154">
        <v>0</v>
      </c>
      <c r="K194" s="154">
        <v>0</v>
      </c>
      <c r="L194" s="154">
        <v>53</v>
      </c>
      <c r="M194" s="166" t="s">
        <v>26</v>
      </c>
    </row>
    <row r="195" spans="1:13" s="155" customFormat="1" ht="14.25" customHeight="1">
      <c r="A195" s="357">
        <v>43873</v>
      </c>
      <c r="B195" s="359" t="s">
        <v>22</v>
      </c>
      <c r="C195" s="359" t="s">
        <v>23</v>
      </c>
      <c r="D195" s="359" t="s">
        <v>27</v>
      </c>
      <c r="E195" s="359" t="s">
        <v>28</v>
      </c>
      <c r="F195" s="361">
        <v>21850</v>
      </c>
      <c r="G195" s="361">
        <v>1058</v>
      </c>
      <c r="H195" s="361">
        <v>54</v>
      </c>
      <c r="I195" s="361">
        <v>1004</v>
      </c>
      <c r="J195" s="354">
        <v>0</v>
      </c>
      <c r="K195" s="354">
        <v>0</v>
      </c>
      <c r="L195" s="354">
        <v>54</v>
      </c>
      <c r="M195" s="167" t="s">
        <v>31</v>
      </c>
    </row>
    <row r="196" spans="1:13" s="155" customFormat="1" ht="14.25" customHeight="1">
      <c r="A196" s="364"/>
      <c r="B196" s="366"/>
      <c r="C196" s="366"/>
      <c r="D196" s="366"/>
      <c r="E196" s="366"/>
      <c r="F196" s="371"/>
      <c r="G196" s="371"/>
      <c r="H196" s="371"/>
      <c r="I196" s="371"/>
      <c r="J196" s="355"/>
      <c r="K196" s="355"/>
      <c r="L196" s="355"/>
      <c r="M196" s="167" t="s">
        <v>32</v>
      </c>
    </row>
    <row r="197" spans="1:13" s="155" customFormat="1" ht="14.25" customHeight="1">
      <c r="A197" s="365"/>
      <c r="B197" s="367"/>
      <c r="C197" s="367"/>
      <c r="D197" s="367"/>
      <c r="E197" s="367"/>
      <c r="F197" s="372"/>
      <c r="G197" s="372"/>
      <c r="H197" s="372"/>
      <c r="I197" s="372"/>
      <c r="J197" s="356"/>
      <c r="K197" s="356"/>
      <c r="L197" s="356"/>
      <c r="M197" s="167" t="s">
        <v>26</v>
      </c>
    </row>
    <row r="198" spans="1:13" s="155" customFormat="1" ht="14.25" customHeight="1">
      <c r="A198" s="357">
        <v>43873</v>
      </c>
      <c r="B198" s="359" t="s">
        <v>22</v>
      </c>
      <c r="C198" s="359" t="s">
        <v>23</v>
      </c>
      <c r="D198" s="359" t="s">
        <v>29</v>
      </c>
      <c r="E198" s="359" t="s">
        <v>30</v>
      </c>
      <c r="F198" s="361">
        <v>14065</v>
      </c>
      <c r="G198" s="361">
        <v>217</v>
      </c>
      <c r="H198" s="361">
        <v>73</v>
      </c>
      <c r="I198" s="361">
        <v>144</v>
      </c>
      <c r="J198" s="354">
        <v>0</v>
      </c>
      <c r="K198" s="354">
        <v>0</v>
      </c>
      <c r="L198" s="211">
        <v>73</v>
      </c>
      <c r="M198" s="168" t="s">
        <v>31</v>
      </c>
    </row>
    <row r="199" spans="1:13" s="155" customFormat="1" ht="14.25" customHeight="1">
      <c r="A199" s="364"/>
      <c r="B199" s="366"/>
      <c r="C199" s="366"/>
      <c r="D199" s="366"/>
      <c r="E199" s="366"/>
      <c r="F199" s="371"/>
      <c r="G199" s="371"/>
      <c r="H199" s="371"/>
      <c r="I199" s="371"/>
      <c r="J199" s="355"/>
      <c r="K199" s="355"/>
      <c r="L199" s="209">
        <v>65</v>
      </c>
      <c r="M199" s="167" t="s">
        <v>32</v>
      </c>
    </row>
    <row r="200" spans="1:13" s="155" customFormat="1" ht="14.25" customHeight="1">
      <c r="A200" s="365"/>
      <c r="B200" s="367"/>
      <c r="C200" s="367"/>
      <c r="D200" s="367"/>
      <c r="E200" s="367"/>
      <c r="F200" s="372"/>
      <c r="G200" s="372"/>
      <c r="H200" s="372"/>
      <c r="I200" s="372"/>
      <c r="J200" s="356"/>
      <c r="K200" s="356"/>
      <c r="L200" s="210">
        <v>6</v>
      </c>
      <c r="M200" s="169" t="s">
        <v>26</v>
      </c>
    </row>
    <row r="201" spans="1:13" s="155" customFormat="1" ht="14.25" customHeight="1">
      <c r="A201" s="357">
        <v>43873</v>
      </c>
      <c r="B201" s="359" t="s">
        <v>22</v>
      </c>
      <c r="C201" s="359" t="s">
        <v>23</v>
      </c>
      <c r="D201" s="368" t="s">
        <v>63</v>
      </c>
      <c r="E201" s="359" t="s">
        <v>34</v>
      </c>
      <c r="F201" s="361">
        <v>15000</v>
      </c>
      <c r="G201" s="361">
        <v>703</v>
      </c>
      <c r="H201" s="361">
        <v>553</v>
      </c>
      <c r="I201" s="361">
        <v>150</v>
      </c>
      <c r="J201" s="354">
        <v>0</v>
      </c>
      <c r="K201" s="354">
        <v>0</v>
      </c>
      <c r="L201" s="209">
        <v>549</v>
      </c>
      <c r="M201" s="167" t="s">
        <v>31</v>
      </c>
    </row>
    <row r="202" spans="1:13" s="155" customFormat="1" ht="14.25" customHeight="1">
      <c r="A202" s="364"/>
      <c r="B202" s="366"/>
      <c r="C202" s="366"/>
      <c r="D202" s="369"/>
      <c r="E202" s="366"/>
      <c r="F202" s="371"/>
      <c r="G202" s="371"/>
      <c r="H202" s="371"/>
      <c r="I202" s="371"/>
      <c r="J202" s="355"/>
      <c r="K202" s="355"/>
      <c r="L202" s="209">
        <v>357</v>
      </c>
      <c r="M202" s="167" t="s">
        <v>32</v>
      </c>
    </row>
    <row r="203" spans="1:13" s="155" customFormat="1" ht="14.25" customHeight="1">
      <c r="A203" s="365"/>
      <c r="B203" s="367"/>
      <c r="C203" s="367"/>
      <c r="D203" s="370"/>
      <c r="E203" s="367"/>
      <c r="F203" s="372"/>
      <c r="G203" s="372"/>
      <c r="H203" s="372"/>
      <c r="I203" s="372"/>
      <c r="J203" s="356"/>
      <c r="K203" s="356"/>
      <c r="L203" s="209">
        <v>0</v>
      </c>
      <c r="M203" s="167" t="s">
        <v>26</v>
      </c>
    </row>
    <row r="204" spans="1:13" s="155" customFormat="1" ht="14.25" customHeight="1">
      <c r="A204" s="357">
        <v>43873</v>
      </c>
      <c r="B204" s="359" t="s">
        <v>22</v>
      </c>
      <c r="C204" s="359" t="s">
        <v>23</v>
      </c>
      <c r="D204" s="359" t="s">
        <v>35</v>
      </c>
      <c r="E204" s="359" t="s">
        <v>36</v>
      </c>
      <c r="F204" s="361">
        <v>32590</v>
      </c>
      <c r="G204" s="361">
        <v>381</v>
      </c>
      <c r="H204" s="361">
        <v>361</v>
      </c>
      <c r="I204" s="361">
        <v>20</v>
      </c>
      <c r="J204" s="354">
        <v>0</v>
      </c>
      <c r="K204" s="354">
        <v>0</v>
      </c>
      <c r="L204" s="209">
        <v>361</v>
      </c>
      <c r="M204" s="167" t="s">
        <v>31</v>
      </c>
    </row>
    <row r="205" spans="1:13" s="155" customFormat="1" ht="14.25" customHeight="1">
      <c r="A205" s="364"/>
      <c r="B205" s="366"/>
      <c r="C205" s="366"/>
      <c r="D205" s="366"/>
      <c r="E205" s="366"/>
      <c r="F205" s="371"/>
      <c r="G205" s="371"/>
      <c r="H205" s="371"/>
      <c r="I205" s="371"/>
      <c r="J205" s="355"/>
      <c r="K205" s="355"/>
      <c r="L205" s="209">
        <v>331</v>
      </c>
      <c r="M205" s="167" t="s">
        <v>32</v>
      </c>
    </row>
    <row r="206" spans="1:13" s="155" customFormat="1" ht="14.25" customHeight="1" thickBot="1">
      <c r="A206" s="358"/>
      <c r="B206" s="360"/>
      <c r="C206" s="360"/>
      <c r="D206" s="360"/>
      <c r="E206" s="360"/>
      <c r="F206" s="362"/>
      <c r="G206" s="362"/>
      <c r="H206" s="362"/>
      <c r="I206" s="362"/>
      <c r="J206" s="363"/>
      <c r="K206" s="363"/>
      <c r="L206" s="212">
        <v>21</v>
      </c>
      <c r="M206" s="170" t="s">
        <v>26</v>
      </c>
    </row>
    <row r="207" spans="1:13" s="155" customFormat="1" ht="14.25" customHeight="1" thickBot="1">
      <c r="A207" s="323" t="s">
        <v>19</v>
      </c>
      <c r="B207" s="324"/>
      <c r="C207" s="324"/>
      <c r="D207" s="324"/>
      <c r="E207" s="325"/>
      <c r="F207" s="8">
        <f t="shared" ref="F207:K207" si="14">SUM(F194:F206)</f>
        <v>93095</v>
      </c>
      <c r="G207" s="8">
        <f t="shared" si="14"/>
        <v>3859</v>
      </c>
      <c r="H207" s="8">
        <f t="shared" si="14"/>
        <v>1094</v>
      </c>
      <c r="I207" s="8">
        <f t="shared" si="14"/>
        <v>2765</v>
      </c>
      <c r="J207" s="8">
        <f t="shared" si="14"/>
        <v>0</v>
      </c>
      <c r="K207" s="8">
        <f t="shared" si="14"/>
        <v>0</v>
      </c>
      <c r="L207" s="9"/>
      <c r="M207" s="10"/>
    </row>
    <row r="208" spans="1:13" s="86" customFormat="1" ht="14.25" customHeight="1" thickBot="1">
      <c r="A208" s="178"/>
      <c r="B208" s="179"/>
      <c r="C208" s="179"/>
      <c r="D208" s="179"/>
      <c r="E208" s="179"/>
      <c r="F208" s="180"/>
      <c r="G208" s="180"/>
      <c r="H208" s="180"/>
      <c r="I208" s="180"/>
      <c r="J208" s="180"/>
      <c r="K208" s="180"/>
      <c r="L208" s="181"/>
      <c r="M208" s="182"/>
    </row>
    <row r="209" spans="1:13" s="155" customFormat="1" ht="72" thickBot="1">
      <c r="A209" s="147" t="s">
        <v>0</v>
      </c>
      <c r="B209" s="148" t="s">
        <v>1</v>
      </c>
      <c r="C209" s="148" t="s">
        <v>2</v>
      </c>
      <c r="D209" s="214" t="s">
        <v>3</v>
      </c>
      <c r="E209" s="214" t="s">
        <v>4</v>
      </c>
      <c r="F209" s="150" t="s">
        <v>5</v>
      </c>
      <c r="G209" s="214" t="s">
        <v>6</v>
      </c>
      <c r="H209" s="214" t="s">
        <v>10</v>
      </c>
      <c r="I209" s="214" t="s">
        <v>11</v>
      </c>
      <c r="J209" s="214" t="s">
        <v>8</v>
      </c>
      <c r="K209" s="214" t="s">
        <v>9</v>
      </c>
      <c r="L209" s="150" t="s">
        <v>7</v>
      </c>
      <c r="M209" s="215" t="s">
        <v>20</v>
      </c>
    </row>
    <row r="210" spans="1:13" s="130" customFormat="1" ht="38.25">
      <c r="A210" s="36">
        <v>43872</v>
      </c>
      <c r="B210" s="13" t="s">
        <v>22</v>
      </c>
      <c r="C210" s="13" t="s">
        <v>23</v>
      </c>
      <c r="D210" s="13" t="s">
        <v>24</v>
      </c>
      <c r="E210" s="13" t="s">
        <v>25</v>
      </c>
      <c r="F210" s="153">
        <v>9590</v>
      </c>
      <c r="G210" s="153">
        <v>1500</v>
      </c>
      <c r="H210" s="153">
        <v>53</v>
      </c>
      <c r="I210" s="153">
        <v>1447</v>
      </c>
      <c r="J210" s="154">
        <v>0</v>
      </c>
      <c r="K210" s="154">
        <v>0</v>
      </c>
      <c r="L210" s="154">
        <v>53</v>
      </c>
      <c r="M210" s="166" t="s">
        <v>26</v>
      </c>
    </row>
    <row r="211" spans="1:13" s="130" customFormat="1" ht="14.25" customHeight="1">
      <c r="A211" s="357">
        <v>43872</v>
      </c>
      <c r="B211" s="359" t="s">
        <v>22</v>
      </c>
      <c r="C211" s="359" t="s">
        <v>23</v>
      </c>
      <c r="D211" s="359" t="s">
        <v>27</v>
      </c>
      <c r="E211" s="359" t="s">
        <v>28</v>
      </c>
      <c r="F211" s="361">
        <v>21850</v>
      </c>
      <c r="G211" s="361">
        <v>1058</v>
      </c>
      <c r="H211" s="361">
        <v>54</v>
      </c>
      <c r="I211" s="361">
        <v>1004</v>
      </c>
      <c r="J211" s="354">
        <v>0</v>
      </c>
      <c r="K211" s="354">
        <v>0</v>
      </c>
      <c r="L211" s="354">
        <v>54</v>
      </c>
      <c r="M211" s="167" t="s">
        <v>31</v>
      </c>
    </row>
    <row r="212" spans="1:13" s="130" customFormat="1" ht="14.25" customHeight="1">
      <c r="A212" s="364"/>
      <c r="B212" s="366"/>
      <c r="C212" s="366"/>
      <c r="D212" s="366"/>
      <c r="E212" s="366"/>
      <c r="F212" s="371"/>
      <c r="G212" s="371"/>
      <c r="H212" s="371"/>
      <c r="I212" s="371"/>
      <c r="J212" s="355"/>
      <c r="K212" s="355"/>
      <c r="L212" s="355"/>
      <c r="M212" s="167" t="s">
        <v>32</v>
      </c>
    </row>
    <row r="213" spans="1:13" s="130" customFormat="1" ht="14.25" customHeight="1">
      <c r="A213" s="365"/>
      <c r="B213" s="367"/>
      <c r="C213" s="367"/>
      <c r="D213" s="367"/>
      <c r="E213" s="367"/>
      <c r="F213" s="372"/>
      <c r="G213" s="372"/>
      <c r="H213" s="372"/>
      <c r="I213" s="372"/>
      <c r="J213" s="356"/>
      <c r="K213" s="356"/>
      <c r="L213" s="356"/>
      <c r="M213" s="167" t="s">
        <v>26</v>
      </c>
    </row>
    <row r="214" spans="1:13" s="130" customFormat="1" ht="14.25" customHeight="1">
      <c r="A214" s="357">
        <v>43872</v>
      </c>
      <c r="B214" s="359" t="s">
        <v>22</v>
      </c>
      <c r="C214" s="359" t="s">
        <v>23</v>
      </c>
      <c r="D214" s="359" t="s">
        <v>29</v>
      </c>
      <c r="E214" s="359" t="s">
        <v>30</v>
      </c>
      <c r="F214" s="361">
        <v>14065</v>
      </c>
      <c r="G214" s="361">
        <v>217</v>
      </c>
      <c r="H214" s="361">
        <v>73</v>
      </c>
      <c r="I214" s="361">
        <v>144</v>
      </c>
      <c r="J214" s="354">
        <v>0</v>
      </c>
      <c r="K214" s="354">
        <v>0</v>
      </c>
      <c r="L214" s="211">
        <v>73</v>
      </c>
      <c r="M214" s="168" t="s">
        <v>31</v>
      </c>
    </row>
    <row r="215" spans="1:13" s="130" customFormat="1" ht="14.25" customHeight="1">
      <c r="A215" s="364"/>
      <c r="B215" s="366"/>
      <c r="C215" s="366"/>
      <c r="D215" s="366"/>
      <c r="E215" s="366"/>
      <c r="F215" s="371"/>
      <c r="G215" s="371"/>
      <c r="H215" s="371"/>
      <c r="I215" s="371"/>
      <c r="J215" s="355"/>
      <c r="K215" s="355"/>
      <c r="L215" s="209">
        <v>65</v>
      </c>
      <c r="M215" s="167" t="s">
        <v>32</v>
      </c>
    </row>
    <row r="216" spans="1:13" s="130" customFormat="1" ht="14.25" customHeight="1">
      <c r="A216" s="365"/>
      <c r="B216" s="367"/>
      <c r="C216" s="367"/>
      <c r="D216" s="367"/>
      <c r="E216" s="367"/>
      <c r="F216" s="372"/>
      <c r="G216" s="372"/>
      <c r="H216" s="372"/>
      <c r="I216" s="372"/>
      <c r="J216" s="356"/>
      <c r="K216" s="356"/>
      <c r="L216" s="210">
        <v>6</v>
      </c>
      <c r="M216" s="169" t="s">
        <v>26</v>
      </c>
    </row>
    <row r="217" spans="1:13" s="130" customFormat="1" ht="14.25" customHeight="1">
      <c r="A217" s="357">
        <v>43872</v>
      </c>
      <c r="B217" s="359" t="s">
        <v>22</v>
      </c>
      <c r="C217" s="359" t="s">
        <v>23</v>
      </c>
      <c r="D217" s="368" t="s">
        <v>63</v>
      </c>
      <c r="E217" s="359" t="s">
        <v>34</v>
      </c>
      <c r="F217" s="361">
        <v>15000</v>
      </c>
      <c r="G217" s="361">
        <v>703</v>
      </c>
      <c r="H217" s="361">
        <v>553</v>
      </c>
      <c r="I217" s="361">
        <v>150</v>
      </c>
      <c r="J217" s="354">
        <v>0</v>
      </c>
      <c r="K217" s="354">
        <v>0</v>
      </c>
      <c r="L217" s="209">
        <v>549</v>
      </c>
      <c r="M217" s="167" t="s">
        <v>31</v>
      </c>
    </row>
    <row r="218" spans="1:13" s="130" customFormat="1" ht="14.25" customHeight="1">
      <c r="A218" s="364"/>
      <c r="B218" s="366"/>
      <c r="C218" s="366"/>
      <c r="D218" s="369"/>
      <c r="E218" s="366"/>
      <c r="F218" s="371"/>
      <c r="G218" s="371"/>
      <c r="H218" s="371"/>
      <c r="I218" s="371"/>
      <c r="J218" s="355"/>
      <c r="K218" s="355"/>
      <c r="L218" s="209">
        <v>357</v>
      </c>
      <c r="M218" s="167" t="s">
        <v>32</v>
      </c>
    </row>
    <row r="219" spans="1:13" s="130" customFormat="1" ht="14.25" customHeight="1">
      <c r="A219" s="365"/>
      <c r="B219" s="367"/>
      <c r="C219" s="367"/>
      <c r="D219" s="370"/>
      <c r="E219" s="367"/>
      <c r="F219" s="372"/>
      <c r="G219" s="372"/>
      <c r="H219" s="372"/>
      <c r="I219" s="372"/>
      <c r="J219" s="356"/>
      <c r="K219" s="356"/>
      <c r="L219" s="209">
        <v>0</v>
      </c>
      <c r="M219" s="167" t="s">
        <v>26</v>
      </c>
    </row>
    <row r="220" spans="1:13" s="130" customFormat="1" ht="14.25" customHeight="1">
      <c r="A220" s="357">
        <v>43872</v>
      </c>
      <c r="B220" s="359" t="s">
        <v>22</v>
      </c>
      <c r="C220" s="359" t="s">
        <v>23</v>
      </c>
      <c r="D220" s="359" t="s">
        <v>35</v>
      </c>
      <c r="E220" s="359" t="s">
        <v>36</v>
      </c>
      <c r="F220" s="361">
        <v>32590</v>
      </c>
      <c r="G220" s="361">
        <v>381</v>
      </c>
      <c r="H220" s="361">
        <v>361</v>
      </c>
      <c r="I220" s="361">
        <v>20</v>
      </c>
      <c r="J220" s="354">
        <v>0</v>
      </c>
      <c r="K220" s="354">
        <v>0</v>
      </c>
      <c r="L220" s="209">
        <v>361</v>
      </c>
      <c r="M220" s="167" t="s">
        <v>31</v>
      </c>
    </row>
    <row r="221" spans="1:13" s="130" customFormat="1" ht="14.25" customHeight="1">
      <c r="A221" s="364"/>
      <c r="B221" s="366"/>
      <c r="C221" s="366"/>
      <c r="D221" s="366"/>
      <c r="E221" s="366"/>
      <c r="F221" s="371"/>
      <c r="G221" s="371"/>
      <c r="H221" s="371"/>
      <c r="I221" s="371"/>
      <c r="J221" s="355"/>
      <c r="K221" s="355"/>
      <c r="L221" s="209">
        <v>331</v>
      </c>
      <c r="M221" s="167" t="s">
        <v>32</v>
      </c>
    </row>
    <row r="222" spans="1:13" s="130" customFormat="1" ht="14.25" customHeight="1" thickBot="1">
      <c r="A222" s="358"/>
      <c r="B222" s="360"/>
      <c r="C222" s="360"/>
      <c r="D222" s="360"/>
      <c r="E222" s="360"/>
      <c r="F222" s="362"/>
      <c r="G222" s="362"/>
      <c r="H222" s="362"/>
      <c r="I222" s="362"/>
      <c r="J222" s="363"/>
      <c r="K222" s="363"/>
      <c r="L222" s="212">
        <v>21</v>
      </c>
      <c r="M222" s="170" t="s">
        <v>26</v>
      </c>
    </row>
    <row r="223" spans="1:13" s="130" customFormat="1" ht="14.25" customHeight="1" thickBot="1">
      <c r="A223" s="323" t="s">
        <v>19</v>
      </c>
      <c r="B223" s="324"/>
      <c r="C223" s="324"/>
      <c r="D223" s="324"/>
      <c r="E223" s="325"/>
      <c r="F223" s="8">
        <f t="shared" ref="F223:K223" si="15">SUM(F210:F222)</f>
        <v>93095</v>
      </c>
      <c r="G223" s="8">
        <f t="shared" si="15"/>
        <v>3859</v>
      </c>
      <c r="H223" s="8">
        <f t="shared" si="15"/>
        <v>1094</v>
      </c>
      <c r="I223" s="8">
        <f t="shared" si="15"/>
        <v>2765</v>
      </c>
      <c r="J223" s="8">
        <f t="shared" si="15"/>
        <v>0</v>
      </c>
      <c r="K223" s="8">
        <f t="shared" si="15"/>
        <v>0</v>
      </c>
      <c r="L223" s="9"/>
      <c r="M223" s="10"/>
    </row>
    <row r="224" spans="1:13" s="14" customFormat="1" ht="14.25" customHeight="1" thickBot="1">
      <c r="A224" s="375"/>
      <c r="B224" s="375"/>
      <c r="C224" s="375"/>
      <c r="D224" s="375"/>
      <c r="E224" s="375"/>
      <c r="F224" s="375"/>
      <c r="G224" s="375"/>
      <c r="H224" s="375"/>
      <c r="I224" s="375"/>
      <c r="J224" s="375"/>
      <c r="K224" s="375"/>
      <c r="L224" s="375"/>
      <c r="M224" s="375"/>
    </row>
    <row r="225" spans="1:13" s="155" customFormat="1" ht="72" thickBot="1">
      <c r="A225" s="147" t="s">
        <v>0</v>
      </c>
      <c r="B225" s="148" t="s">
        <v>1</v>
      </c>
      <c r="C225" s="148" t="s">
        <v>2</v>
      </c>
      <c r="D225" s="214" t="s">
        <v>3</v>
      </c>
      <c r="E225" s="214" t="s">
        <v>4</v>
      </c>
      <c r="F225" s="150" t="s">
        <v>5</v>
      </c>
      <c r="G225" s="214" t="s">
        <v>6</v>
      </c>
      <c r="H225" s="214" t="s">
        <v>10</v>
      </c>
      <c r="I225" s="214" t="s">
        <v>11</v>
      </c>
      <c r="J225" s="214" t="s">
        <v>8</v>
      </c>
      <c r="K225" s="214" t="s">
        <v>9</v>
      </c>
      <c r="L225" s="150" t="s">
        <v>7</v>
      </c>
      <c r="M225" s="215" t="s">
        <v>20</v>
      </c>
    </row>
    <row r="226" spans="1:13" s="14" customFormat="1" ht="38.25">
      <c r="A226" s="36">
        <v>43871</v>
      </c>
      <c r="B226" s="13" t="s">
        <v>22</v>
      </c>
      <c r="C226" s="13" t="s">
        <v>23</v>
      </c>
      <c r="D226" s="13" t="s">
        <v>24</v>
      </c>
      <c r="E226" s="13" t="s">
        <v>25</v>
      </c>
      <c r="F226" s="153">
        <v>9590</v>
      </c>
      <c r="G226" s="153">
        <v>1500</v>
      </c>
      <c r="H226" s="153">
        <v>53</v>
      </c>
      <c r="I226" s="153">
        <f>G226-H226</f>
        <v>1447</v>
      </c>
      <c r="J226" s="154">
        <v>0</v>
      </c>
      <c r="K226" s="154">
        <v>0</v>
      </c>
      <c r="L226" s="154">
        <v>53</v>
      </c>
      <c r="M226" s="166" t="s">
        <v>26</v>
      </c>
    </row>
    <row r="227" spans="1:13" s="14" customFormat="1" ht="13.5" customHeight="1">
      <c r="A227" s="357">
        <v>43871</v>
      </c>
      <c r="B227" s="359" t="s">
        <v>22</v>
      </c>
      <c r="C227" s="359" t="s">
        <v>23</v>
      </c>
      <c r="D227" s="359" t="s">
        <v>27</v>
      </c>
      <c r="E227" s="359" t="s">
        <v>28</v>
      </c>
      <c r="F227" s="361">
        <v>21850</v>
      </c>
      <c r="G227" s="361">
        <v>1058</v>
      </c>
      <c r="H227" s="361">
        <f>60-6</f>
        <v>54</v>
      </c>
      <c r="I227" s="361">
        <f>G227-H227</f>
        <v>1004</v>
      </c>
      <c r="J227" s="354">
        <v>0</v>
      </c>
      <c r="K227" s="354">
        <v>0</v>
      </c>
      <c r="L227" s="354">
        <f>60-6</f>
        <v>54</v>
      </c>
      <c r="M227" s="167" t="s">
        <v>31</v>
      </c>
    </row>
    <row r="228" spans="1:13" s="14" customFormat="1" ht="13.5" customHeight="1">
      <c r="A228" s="364"/>
      <c r="B228" s="366"/>
      <c r="C228" s="366"/>
      <c r="D228" s="366"/>
      <c r="E228" s="366"/>
      <c r="F228" s="371"/>
      <c r="G228" s="371"/>
      <c r="H228" s="371"/>
      <c r="I228" s="371"/>
      <c r="J228" s="355"/>
      <c r="K228" s="355"/>
      <c r="L228" s="355"/>
      <c r="M228" s="167" t="s">
        <v>32</v>
      </c>
    </row>
    <row r="229" spans="1:13" s="14" customFormat="1" ht="13.5" customHeight="1">
      <c r="A229" s="365"/>
      <c r="B229" s="367"/>
      <c r="C229" s="367"/>
      <c r="D229" s="367"/>
      <c r="E229" s="367"/>
      <c r="F229" s="372"/>
      <c r="G229" s="372"/>
      <c r="H229" s="372"/>
      <c r="I229" s="372"/>
      <c r="J229" s="356"/>
      <c r="K229" s="356"/>
      <c r="L229" s="356"/>
      <c r="M229" s="167" t="s">
        <v>26</v>
      </c>
    </row>
    <row r="230" spans="1:13" s="14" customFormat="1" ht="13.5" customHeight="1">
      <c r="A230" s="357">
        <v>43871</v>
      </c>
      <c r="B230" s="359" t="s">
        <v>22</v>
      </c>
      <c r="C230" s="359" t="s">
        <v>23</v>
      </c>
      <c r="D230" s="359" t="s">
        <v>29</v>
      </c>
      <c r="E230" s="359" t="s">
        <v>30</v>
      </c>
      <c r="F230" s="361">
        <v>14065</v>
      </c>
      <c r="G230" s="361">
        <v>217</v>
      </c>
      <c r="H230" s="361">
        <v>73</v>
      </c>
      <c r="I230" s="361">
        <f>G230-H230</f>
        <v>144</v>
      </c>
      <c r="J230" s="354">
        <v>0</v>
      </c>
      <c r="K230" s="354">
        <v>0</v>
      </c>
      <c r="L230" s="211">
        <v>73</v>
      </c>
      <c r="M230" s="168" t="s">
        <v>31</v>
      </c>
    </row>
    <row r="231" spans="1:13" s="14" customFormat="1" ht="13.5" customHeight="1">
      <c r="A231" s="364"/>
      <c r="B231" s="366"/>
      <c r="C231" s="366"/>
      <c r="D231" s="366"/>
      <c r="E231" s="366"/>
      <c r="F231" s="371"/>
      <c r="G231" s="371"/>
      <c r="H231" s="371"/>
      <c r="I231" s="371"/>
      <c r="J231" s="355"/>
      <c r="K231" s="355"/>
      <c r="L231" s="209">
        <v>65</v>
      </c>
      <c r="M231" s="167" t="s">
        <v>32</v>
      </c>
    </row>
    <row r="232" spans="1:13" s="14" customFormat="1" ht="13.5" customHeight="1">
      <c r="A232" s="365"/>
      <c r="B232" s="367"/>
      <c r="C232" s="367"/>
      <c r="D232" s="367"/>
      <c r="E232" s="367"/>
      <c r="F232" s="372"/>
      <c r="G232" s="372"/>
      <c r="H232" s="372"/>
      <c r="I232" s="372"/>
      <c r="J232" s="356"/>
      <c r="K232" s="356"/>
      <c r="L232" s="210">
        <v>6</v>
      </c>
      <c r="M232" s="169" t="s">
        <v>26</v>
      </c>
    </row>
    <row r="233" spans="1:13" s="14" customFormat="1" ht="13.5" customHeight="1">
      <c r="A233" s="357">
        <v>43871</v>
      </c>
      <c r="B233" s="359" t="s">
        <v>22</v>
      </c>
      <c r="C233" s="359" t="s">
        <v>23</v>
      </c>
      <c r="D233" s="368" t="s">
        <v>63</v>
      </c>
      <c r="E233" s="359" t="s">
        <v>34</v>
      </c>
      <c r="F233" s="361">
        <v>15000</v>
      </c>
      <c r="G233" s="361">
        <f>150+576-23</f>
        <v>703</v>
      </c>
      <c r="H233" s="361">
        <f>595-19-23</f>
        <v>553</v>
      </c>
      <c r="I233" s="361">
        <f>G233-H233</f>
        <v>150</v>
      </c>
      <c r="J233" s="354">
        <v>0</v>
      </c>
      <c r="K233" s="354">
        <v>0</v>
      </c>
      <c r="L233" s="209">
        <f>591-19-23</f>
        <v>549</v>
      </c>
      <c r="M233" s="167" t="s">
        <v>31</v>
      </c>
    </row>
    <row r="234" spans="1:13" s="14" customFormat="1" ht="13.5" customHeight="1">
      <c r="A234" s="364"/>
      <c r="B234" s="366"/>
      <c r="C234" s="366"/>
      <c r="D234" s="369"/>
      <c r="E234" s="366"/>
      <c r="F234" s="371"/>
      <c r="G234" s="371"/>
      <c r="H234" s="371"/>
      <c r="I234" s="371"/>
      <c r="J234" s="355"/>
      <c r="K234" s="355"/>
      <c r="L234" s="209">
        <v>357</v>
      </c>
      <c r="M234" s="167" t="s">
        <v>32</v>
      </c>
    </row>
    <row r="235" spans="1:13" s="14" customFormat="1" ht="13.5" customHeight="1">
      <c r="A235" s="365"/>
      <c r="B235" s="367"/>
      <c r="C235" s="367"/>
      <c r="D235" s="370"/>
      <c r="E235" s="367"/>
      <c r="F235" s="372"/>
      <c r="G235" s="372"/>
      <c r="H235" s="372"/>
      <c r="I235" s="372"/>
      <c r="J235" s="356"/>
      <c r="K235" s="356"/>
      <c r="L235" s="209">
        <v>0</v>
      </c>
      <c r="M235" s="167" t="s">
        <v>26</v>
      </c>
    </row>
    <row r="236" spans="1:13" s="14" customFormat="1" ht="13.5" customHeight="1">
      <c r="A236" s="357">
        <v>43871</v>
      </c>
      <c r="B236" s="359" t="s">
        <v>22</v>
      </c>
      <c r="C236" s="359" t="s">
        <v>23</v>
      </c>
      <c r="D236" s="359" t="s">
        <v>35</v>
      </c>
      <c r="E236" s="359" t="s">
        <v>36</v>
      </c>
      <c r="F236" s="361">
        <v>32590</v>
      </c>
      <c r="G236" s="361">
        <f>361+20</f>
        <v>381</v>
      </c>
      <c r="H236" s="361">
        <v>361</v>
      </c>
      <c r="I236" s="361">
        <f>G236-H236</f>
        <v>20</v>
      </c>
      <c r="J236" s="354">
        <v>0</v>
      </c>
      <c r="K236" s="354">
        <v>0</v>
      </c>
      <c r="L236" s="209">
        <v>361</v>
      </c>
      <c r="M236" s="167" t="s">
        <v>31</v>
      </c>
    </row>
    <row r="237" spans="1:13" s="14" customFormat="1" ht="13.5" customHeight="1">
      <c r="A237" s="364"/>
      <c r="B237" s="366"/>
      <c r="C237" s="366"/>
      <c r="D237" s="366"/>
      <c r="E237" s="366"/>
      <c r="F237" s="371"/>
      <c r="G237" s="371"/>
      <c r="H237" s="371"/>
      <c r="I237" s="371"/>
      <c r="J237" s="355"/>
      <c r="K237" s="355"/>
      <c r="L237" s="209">
        <v>331</v>
      </c>
      <c r="M237" s="167" t="s">
        <v>32</v>
      </c>
    </row>
    <row r="238" spans="1:13" s="14" customFormat="1" ht="13.5" customHeight="1" thickBot="1">
      <c r="A238" s="358"/>
      <c r="B238" s="360"/>
      <c r="C238" s="360"/>
      <c r="D238" s="360"/>
      <c r="E238" s="360"/>
      <c r="F238" s="362"/>
      <c r="G238" s="362"/>
      <c r="H238" s="362"/>
      <c r="I238" s="362"/>
      <c r="J238" s="363"/>
      <c r="K238" s="363"/>
      <c r="L238" s="212">
        <v>21</v>
      </c>
      <c r="M238" s="170" t="s">
        <v>26</v>
      </c>
    </row>
    <row r="239" spans="1:13" s="14" customFormat="1" ht="14.25" customHeight="1" thickBot="1">
      <c r="A239" s="323" t="s">
        <v>19</v>
      </c>
      <c r="B239" s="324"/>
      <c r="C239" s="324"/>
      <c r="D239" s="324"/>
      <c r="E239" s="325"/>
      <c r="F239" s="8">
        <f t="shared" ref="F239:K239" si="16">SUM(F226:F238)</f>
        <v>93095</v>
      </c>
      <c r="G239" s="8">
        <f t="shared" si="16"/>
        <v>3859</v>
      </c>
      <c r="H239" s="8">
        <f t="shared" si="16"/>
        <v>1094</v>
      </c>
      <c r="I239" s="8">
        <f t="shared" si="16"/>
        <v>2765</v>
      </c>
      <c r="J239" s="8">
        <f t="shared" si="16"/>
        <v>0</v>
      </c>
      <c r="K239" s="8">
        <f t="shared" si="16"/>
        <v>0</v>
      </c>
      <c r="L239" s="9"/>
      <c r="M239" s="10"/>
    </row>
    <row r="240" spans="1:13" s="86" customFormat="1" ht="13.5" customHeight="1" thickBot="1">
      <c r="A240" s="375"/>
      <c r="B240" s="375"/>
      <c r="C240" s="375"/>
      <c r="D240" s="375"/>
      <c r="E240" s="375"/>
      <c r="F240" s="375"/>
      <c r="G240" s="375"/>
      <c r="H240" s="375"/>
      <c r="I240" s="375"/>
      <c r="J240" s="375"/>
      <c r="K240" s="375"/>
      <c r="L240" s="375"/>
      <c r="M240" s="375"/>
    </row>
    <row r="241" spans="1:13" s="155" customFormat="1" ht="72" thickBot="1">
      <c r="A241" s="147" t="s">
        <v>0</v>
      </c>
      <c r="B241" s="148" t="s">
        <v>1</v>
      </c>
      <c r="C241" s="148" t="s">
        <v>2</v>
      </c>
      <c r="D241" s="214" t="s">
        <v>3</v>
      </c>
      <c r="E241" s="214" t="s">
        <v>4</v>
      </c>
      <c r="F241" s="150" t="s">
        <v>5</v>
      </c>
      <c r="G241" s="214" t="s">
        <v>6</v>
      </c>
      <c r="H241" s="214" t="s">
        <v>10</v>
      </c>
      <c r="I241" s="214" t="s">
        <v>11</v>
      </c>
      <c r="J241" s="214" t="s">
        <v>8</v>
      </c>
      <c r="K241" s="214" t="s">
        <v>9</v>
      </c>
      <c r="L241" s="150" t="s">
        <v>7</v>
      </c>
      <c r="M241" s="215" t="s">
        <v>20</v>
      </c>
    </row>
    <row r="242" spans="1:13" s="14" customFormat="1" ht="38.25">
      <c r="A242" s="36">
        <v>43868</v>
      </c>
      <c r="B242" s="13" t="s">
        <v>22</v>
      </c>
      <c r="C242" s="13" t="s">
        <v>23</v>
      </c>
      <c r="D242" s="13" t="s">
        <v>24</v>
      </c>
      <c r="E242" s="13" t="s">
        <v>25</v>
      </c>
      <c r="F242" s="153">
        <v>9590</v>
      </c>
      <c r="G242" s="153">
        <v>1500</v>
      </c>
      <c r="H242" s="153">
        <v>53</v>
      </c>
      <c r="I242" s="153">
        <f>G242-H242</f>
        <v>1447</v>
      </c>
      <c r="J242" s="154">
        <v>0</v>
      </c>
      <c r="K242" s="154">
        <v>0</v>
      </c>
      <c r="L242" s="154">
        <v>53</v>
      </c>
      <c r="M242" s="166" t="s">
        <v>26</v>
      </c>
    </row>
    <row r="243" spans="1:13" s="14" customFormat="1" ht="13.5" customHeight="1">
      <c r="A243" s="357">
        <v>43868</v>
      </c>
      <c r="B243" s="359" t="s">
        <v>22</v>
      </c>
      <c r="C243" s="359" t="s">
        <v>23</v>
      </c>
      <c r="D243" s="359" t="s">
        <v>27</v>
      </c>
      <c r="E243" s="359" t="s">
        <v>28</v>
      </c>
      <c r="F243" s="361">
        <v>21850</v>
      </c>
      <c r="G243" s="361">
        <v>1058</v>
      </c>
      <c r="H243" s="361">
        <f>60-6</f>
        <v>54</v>
      </c>
      <c r="I243" s="361">
        <f>G243-H243</f>
        <v>1004</v>
      </c>
      <c r="J243" s="354">
        <v>0</v>
      </c>
      <c r="K243" s="354">
        <v>0</v>
      </c>
      <c r="L243" s="354">
        <f>60-6</f>
        <v>54</v>
      </c>
      <c r="M243" s="167" t="s">
        <v>31</v>
      </c>
    </row>
    <row r="244" spans="1:13" s="14" customFormat="1" ht="13.5" customHeight="1">
      <c r="A244" s="364"/>
      <c r="B244" s="366"/>
      <c r="C244" s="366"/>
      <c r="D244" s="366"/>
      <c r="E244" s="366"/>
      <c r="F244" s="371"/>
      <c r="G244" s="371"/>
      <c r="H244" s="371"/>
      <c r="I244" s="371"/>
      <c r="J244" s="355"/>
      <c r="K244" s="355"/>
      <c r="L244" s="355"/>
      <c r="M244" s="167" t="s">
        <v>32</v>
      </c>
    </row>
    <row r="245" spans="1:13" s="14" customFormat="1" ht="13.5" customHeight="1">
      <c r="A245" s="365"/>
      <c r="B245" s="367"/>
      <c r="C245" s="367"/>
      <c r="D245" s="367"/>
      <c r="E245" s="367"/>
      <c r="F245" s="372"/>
      <c r="G245" s="372"/>
      <c r="H245" s="372"/>
      <c r="I245" s="372"/>
      <c r="J245" s="356"/>
      <c r="K245" s="356"/>
      <c r="L245" s="356"/>
      <c r="M245" s="167" t="s">
        <v>26</v>
      </c>
    </row>
    <row r="246" spans="1:13" s="14" customFormat="1" ht="13.5" customHeight="1">
      <c r="A246" s="357">
        <v>43868</v>
      </c>
      <c r="B246" s="359" t="s">
        <v>22</v>
      </c>
      <c r="C246" s="359" t="s">
        <v>23</v>
      </c>
      <c r="D246" s="359" t="s">
        <v>29</v>
      </c>
      <c r="E246" s="359" t="s">
        <v>30</v>
      </c>
      <c r="F246" s="361">
        <v>14065</v>
      </c>
      <c r="G246" s="361">
        <v>217</v>
      </c>
      <c r="H246" s="361">
        <v>73</v>
      </c>
      <c r="I246" s="361">
        <f>G246-H246</f>
        <v>144</v>
      </c>
      <c r="J246" s="354">
        <v>0</v>
      </c>
      <c r="K246" s="354">
        <v>0</v>
      </c>
      <c r="L246" s="211">
        <v>73</v>
      </c>
      <c r="M246" s="168" t="s">
        <v>31</v>
      </c>
    </row>
    <row r="247" spans="1:13" s="14" customFormat="1" ht="13.5" customHeight="1">
      <c r="A247" s="364"/>
      <c r="B247" s="366"/>
      <c r="C247" s="366"/>
      <c r="D247" s="366"/>
      <c r="E247" s="366"/>
      <c r="F247" s="371"/>
      <c r="G247" s="371"/>
      <c r="H247" s="371"/>
      <c r="I247" s="371"/>
      <c r="J247" s="355"/>
      <c r="K247" s="355"/>
      <c r="L247" s="209">
        <v>65</v>
      </c>
      <c r="M247" s="167" t="s">
        <v>32</v>
      </c>
    </row>
    <row r="248" spans="1:13" s="14" customFormat="1" ht="13.5" customHeight="1">
      <c r="A248" s="365"/>
      <c r="B248" s="367"/>
      <c r="C248" s="367"/>
      <c r="D248" s="367"/>
      <c r="E248" s="367"/>
      <c r="F248" s="372"/>
      <c r="G248" s="372"/>
      <c r="H248" s="372"/>
      <c r="I248" s="372"/>
      <c r="J248" s="356"/>
      <c r="K248" s="356"/>
      <c r="L248" s="210">
        <v>6</v>
      </c>
      <c r="M248" s="169" t="s">
        <v>26</v>
      </c>
    </row>
    <row r="249" spans="1:13" s="14" customFormat="1" ht="13.5" customHeight="1">
      <c r="A249" s="357">
        <v>43868</v>
      </c>
      <c r="B249" s="359" t="s">
        <v>22</v>
      </c>
      <c r="C249" s="359" t="s">
        <v>23</v>
      </c>
      <c r="D249" s="359" t="s">
        <v>33</v>
      </c>
      <c r="E249" s="359" t="s">
        <v>34</v>
      </c>
      <c r="F249" s="361">
        <v>15000</v>
      </c>
      <c r="G249" s="361">
        <f>150+576-23</f>
        <v>703</v>
      </c>
      <c r="H249" s="361">
        <f>595-19-23</f>
        <v>553</v>
      </c>
      <c r="I249" s="361">
        <f>G249-H249</f>
        <v>150</v>
      </c>
      <c r="J249" s="354">
        <v>0</v>
      </c>
      <c r="K249" s="354">
        <v>0</v>
      </c>
      <c r="L249" s="209">
        <f>591-19-23</f>
        <v>549</v>
      </c>
      <c r="M249" s="167" t="s">
        <v>31</v>
      </c>
    </row>
    <row r="250" spans="1:13" s="14" customFormat="1" ht="13.5" customHeight="1">
      <c r="A250" s="364"/>
      <c r="B250" s="366"/>
      <c r="C250" s="366"/>
      <c r="D250" s="366"/>
      <c r="E250" s="366"/>
      <c r="F250" s="371"/>
      <c r="G250" s="371"/>
      <c r="H250" s="371"/>
      <c r="I250" s="371"/>
      <c r="J250" s="355"/>
      <c r="K250" s="355"/>
      <c r="L250" s="209">
        <v>357</v>
      </c>
      <c r="M250" s="167" t="s">
        <v>32</v>
      </c>
    </row>
    <row r="251" spans="1:13" s="14" customFormat="1" ht="13.5" customHeight="1">
      <c r="A251" s="365"/>
      <c r="B251" s="367"/>
      <c r="C251" s="367"/>
      <c r="D251" s="367"/>
      <c r="E251" s="367"/>
      <c r="F251" s="372"/>
      <c r="G251" s="372"/>
      <c r="H251" s="372"/>
      <c r="I251" s="372"/>
      <c r="J251" s="356"/>
      <c r="K251" s="356"/>
      <c r="L251" s="209">
        <v>0</v>
      </c>
      <c r="M251" s="167" t="s">
        <v>26</v>
      </c>
    </row>
    <row r="252" spans="1:13" s="14" customFormat="1" ht="13.5" customHeight="1">
      <c r="A252" s="357">
        <v>43868</v>
      </c>
      <c r="B252" s="359" t="s">
        <v>22</v>
      </c>
      <c r="C252" s="359" t="s">
        <v>23</v>
      </c>
      <c r="D252" s="359" t="s">
        <v>35</v>
      </c>
      <c r="E252" s="359" t="s">
        <v>36</v>
      </c>
      <c r="F252" s="361">
        <v>32590</v>
      </c>
      <c r="G252" s="361">
        <f>361+20</f>
        <v>381</v>
      </c>
      <c r="H252" s="361">
        <v>361</v>
      </c>
      <c r="I252" s="361">
        <f>G252-H252</f>
        <v>20</v>
      </c>
      <c r="J252" s="354">
        <v>0</v>
      </c>
      <c r="K252" s="354">
        <v>0</v>
      </c>
      <c r="L252" s="209">
        <v>361</v>
      </c>
      <c r="M252" s="167" t="s">
        <v>31</v>
      </c>
    </row>
    <row r="253" spans="1:13" s="14" customFormat="1" ht="13.5" customHeight="1">
      <c r="A253" s="364"/>
      <c r="B253" s="366"/>
      <c r="C253" s="366"/>
      <c r="D253" s="366"/>
      <c r="E253" s="366"/>
      <c r="F253" s="371"/>
      <c r="G253" s="371"/>
      <c r="H253" s="371"/>
      <c r="I253" s="371"/>
      <c r="J253" s="355"/>
      <c r="K253" s="355"/>
      <c r="L253" s="209">
        <v>331</v>
      </c>
      <c r="M253" s="167" t="s">
        <v>32</v>
      </c>
    </row>
    <row r="254" spans="1:13" s="14" customFormat="1" ht="13.5" customHeight="1" thickBot="1">
      <c r="A254" s="358"/>
      <c r="B254" s="360"/>
      <c r="C254" s="360"/>
      <c r="D254" s="360"/>
      <c r="E254" s="360"/>
      <c r="F254" s="362"/>
      <c r="G254" s="362"/>
      <c r="H254" s="362"/>
      <c r="I254" s="362"/>
      <c r="J254" s="363"/>
      <c r="K254" s="363"/>
      <c r="L254" s="212">
        <v>21</v>
      </c>
      <c r="M254" s="170" t="s">
        <v>26</v>
      </c>
    </row>
    <row r="255" spans="1:13" s="14" customFormat="1" ht="14.25" customHeight="1" thickBot="1">
      <c r="A255" s="323" t="s">
        <v>19</v>
      </c>
      <c r="B255" s="324"/>
      <c r="C255" s="324"/>
      <c r="D255" s="324"/>
      <c r="E255" s="325"/>
      <c r="F255" s="8">
        <f t="shared" ref="F255:K255" si="17">SUM(F242:F254)</f>
        <v>93095</v>
      </c>
      <c r="G255" s="8">
        <f t="shared" si="17"/>
        <v>3859</v>
      </c>
      <c r="H255" s="8">
        <f t="shared" si="17"/>
        <v>1094</v>
      </c>
      <c r="I255" s="8">
        <f t="shared" si="17"/>
        <v>2765</v>
      </c>
      <c r="J255" s="8">
        <f t="shared" si="17"/>
        <v>0</v>
      </c>
      <c r="K255" s="8">
        <f t="shared" si="17"/>
        <v>0</v>
      </c>
      <c r="L255" s="9"/>
      <c r="M255" s="10"/>
    </row>
    <row r="256" spans="1:13" s="86" customFormat="1" ht="13.5" customHeight="1" thickBot="1">
      <c r="A256" s="375" t="s">
        <v>37</v>
      </c>
      <c r="B256" s="375"/>
      <c r="C256" s="375"/>
      <c r="D256" s="375"/>
      <c r="E256" s="375"/>
      <c r="F256" s="375"/>
      <c r="G256" s="375"/>
      <c r="H256" s="375"/>
      <c r="I256" s="375"/>
      <c r="J256" s="375"/>
      <c r="K256" s="375"/>
      <c r="L256" s="375"/>
      <c r="M256" s="375"/>
    </row>
    <row r="257" spans="1:13" s="155" customFormat="1" ht="72" thickBot="1">
      <c r="A257" s="147" t="s">
        <v>0</v>
      </c>
      <c r="B257" s="148" t="s">
        <v>1</v>
      </c>
      <c r="C257" s="148" t="s">
        <v>2</v>
      </c>
      <c r="D257" s="214" t="s">
        <v>3</v>
      </c>
      <c r="E257" s="214" t="s">
        <v>4</v>
      </c>
      <c r="F257" s="150" t="s">
        <v>5</v>
      </c>
      <c r="G257" s="214" t="s">
        <v>6</v>
      </c>
      <c r="H257" s="214" t="s">
        <v>10</v>
      </c>
      <c r="I257" s="214" t="s">
        <v>11</v>
      </c>
      <c r="J257" s="214" t="s">
        <v>8</v>
      </c>
      <c r="K257" s="214" t="s">
        <v>9</v>
      </c>
      <c r="L257" s="150" t="s">
        <v>7</v>
      </c>
      <c r="M257" s="215" t="s">
        <v>20</v>
      </c>
    </row>
    <row r="258" spans="1:13" s="14" customFormat="1" ht="38.25">
      <c r="A258" s="36">
        <v>43867</v>
      </c>
      <c r="B258" s="13" t="s">
        <v>22</v>
      </c>
      <c r="C258" s="13" t="s">
        <v>23</v>
      </c>
      <c r="D258" s="13" t="s">
        <v>24</v>
      </c>
      <c r="E258" s="13" t="s">
        <v>25</v>
      </c>
      <c r="F258" s="153">
        <v>9590</v>
      </c>
      <c r="G258" s="153">
        <v>1500</v>
      </c>
      <c r="H258" s="153">
        <v>53</v>
      </c>
      <c r="I258" s="153">
        <f>G258-H258</f>
        <v>1447</v>
      </c>
      <c r="J258" s="154">
        <v>0</v>
      </c>
      <c r="K258" s="154">
        <v>0</v>
      </c>
      <c r="L258" s="154">
        <v>53</v>
      </c>
      <c r="M258" s="166" t="s">
        <v>26</v>
      </c>
    </row>
    <row r="259" spans="1:13" s="14" customFormat="1" ht="13.5" customHeight="1">
      <c r="A259" s="357">
        <v>43867</v>
      </c>
      <c r="B259" s="359" t="s">
        <v>22</v>
      </c>
      <c r="C259" s="359" t="s">
        <v>23</v>
      </c>
      <c r="D259" s="359" t="s">
        <v>27</v>
      </c>
      <c r="E259" s="359" t="s">
        <v>28</v>
      </c>
      <c r="F259" s="361">
        <v>21850</v>
      </c>
      <c r="G259" s="361">
        <v>1058</v>
      </c>
      <c r="H259" s="361">
        <f>60-6</f>
        <v>54</v>
      </c>
      <c r="I259" s="361">
        <f>G259-H259</f>
        <v>1004</v>
      </c>
      <c r="J259" s="354">
        <v>0</v>
      </c>
      <c r="K259" s="354">
        <v>0</v>
      </c>
      <c r="L259" s="354">
        <f>60-6</f>
        <v>54</v>
      </c>
      <c r="M259" s="167" t="s">
        <v>31</v>
      </c>
    </row>
    <row r="260" spans="1:13" s="14" customFormat="1" ht="13.5" customHeight="1">
      <c r="A260" s="364"/>
      <c r="B260" s="366"/>
      <c r="C260" s="366"/>
      <c r="D260" s="366"/>
      <c r="E260" s="366"/>
      <c r="F260" s="371"/>
      <c r="G260" s="371"/>
      <c r="H260" s="371"/>
      <c r="I260" s="371"/>
      <c r="J260" s="355"/>
      <c r="K260" s="355"/>
      <c r="L260" s="355"/>
      <c r="M260" s="167" t="s">
        <v>32</v>
      </c>
    </row>
    <row r="261" spans="1:13" s="14" customFormat="1" ht="13.5" customHeight="1">
      <c r="A261" s="365"/>
      <c r="B261" s="367"/>
      <c r="C261" s="367"/>
      <c r="D261" s="367"/>
      <c r="E261" s="367"/>
      <c r="F261" s="372"/>
      <c r="G261" s="372"/>
      <c r="H261" s="372"/>
      <c r="I261" s="372"/>
      <c r="J261" s="356"/>
      <c r="K261" s="356"/>
      <c r="L261" s="356"/>
      <c r="M261" s="167" t="s">
        <v>26</v>
      </c>
    </row>
    <row r="262" spans="1:13" s="14" customFormat="1" ht="13.5" customHeight="1">
      <c r="A262" s="357">
        <v>43867</v>
      </c>
      <c r="B262" s="359" t="s">
        <v>22</v>
      </c>
      <c r="C262" s="359" t="s">
        <v>23</v>
      </c>
      <c r="D262" s="359" t="s">
        <v>29</v>
      </c>
      <c r="E262" s="359" t="s">
        <v>30</v>
      </c>
      <c r="F262" s="361">
        <v>14065</v>
      </c>
      <c r="G262" s="361">
        <v>217</v>
      </c>
      <c r="H262" s="361">
        <v>73</v>
      </c>
      <c r="I262" s="361">
        <f>G262-H262</f>
        <v>144</v>
      </c>
      <c r="J262" s="354">
        <v>0</v>
      </c>
      <c r="K262" s="354">
        <v>0</v>
      </c>
      <c r="L262" s="211">
        <v>73</v>
      </c>
      <c r="M262" s="168" t="s">
        <v>31</v>
      </c>
    </row>
    <row r="263" spans="1:13" s="14" customFormat="1" ht="13.5" customHeight="1">
      <c r="A263" s="364"/>
      <c r="B263" s="366"/>
      <c r="C263" s="366"/>
      <c r="D263" s="366"/>
      <c r="E263" s="366"/>
      <c r="F263" s="371"/>
      <c r="G263" s="371"/>
      <c r="H263" s="371"/>
      <c r="I263" s="371"/>
      <c r="J263" s="355"/>
      <c r="K263" s="355"/>
      <c r="L263" s="209">
        <v>65</v>
      </c>
      <c r="M263" s="167" t="s">
        <v>32</v>
      </c>
    </row>
    <row r="264" spans="1:13" s="14" customFormat="1" ht="13.5" customHeight="1">
      <c r="A264" s="365"/>
      <c r="B264" s="367"/>
      <c r="C264" s="367"/>
      <c r="D264" s="367"/>
      <c r="E264" s="367"/>
      <c r="F264" s="372"/>
      <c r="G264" s="372"/>
      <c r="H264" s="372"/>
      <c r="I264" s="372"/>
      <c r="J264" s="356"/>
      <c r="K264" s="356"/>
      <c r="L264" s="210">
        <v>6</v>
      </c>
      <c r="M264" s="169" t="s">
        <v>26</v>
      </c>
    </row>
    <row r="265" spans="1:13" s="14" customFormat="1" ht="13.5" customHeight="1">
      <c r="A265" s="357">
        <v>43867</v>
      </c>
      <c r="B265" s="359" t="s">
        <v>22</v>
      </c>
      <c r="C265" s="359" t="s">
        <v>23</v>
      </c>
      <c r="D265" s="359" t="s">
        <v>33</v>
      </c>
      <c r="E265" s="359" t="s">
        <v>34</v>
      </c>
      <c r="F265" s="361">
        <v>15000</v>
      </c>
      <c r="G265" s="361">
        <f>150+576-23</f>
        <v>703</v>
      </c>
      <c r="H265" s="361">
        <f>595-19-23</f>
        <v>553</v>
      </c>
      <c r="I265" s="361">
        <f>G265-H265</f>
        <v>150</v>
      </c>
      <c r="J265" s="354">
        <v>0</v>
      </c>
      <c r="K265" s="354">
        <v>0</v>
      </c>
      <c r="L265" s="209">
        <f>591-19-23</f>
        <v>549</v>
      </c>
      <c r="M265" s="167" t="s">
        <v>31</v>
      </c>
    </row>
    <row r="266" spans="1:13" s="14" customFormat="1" ht="13.5" customHeight="1">
      <c r="A266" s="364"/>
      <c r="B266" s="366"/>
      <c r="C266" s="366"/>
      <c r="D266" s="366"/>
      <c r="E266" s="366"/>
      <c r="F266" s="371"/>
      <c r="G266" s="371"/>
      <c r="H266" s="371"/>
      <c r="I266" s="371"/>
      <c r="J266" s="355"/>
      <c r="K266" s="355"/>
      <c r="L266" s="209">
        <v>357</v>
      </c>
      <c r="M266" s="167" t="s">
        <v>32</v>
      </c>
    </row>
    <row r="267" spans="1:13" s="14" customFormat="1" ht="13.5" customHeight="1">
      <c r="A267" s="365"/>
      <c r="B267" s="367"/>
      <c r="C267" s="367"/>
      <c r="D267" s="367"/>
      <c r="E267" s="367"/>
      <c r="F267" s="372"/>
      <c r="G267" s="372"/>
      <c r="H267" s="372"/>
      <c r="I267" s="372"/>
      <c r="J267" s="356"/>
      <c r="K267" s="356"/>
      <c r="L267" s="209">
        <v>0</v>
      </c>
      <c r="M267" s="167" t="s">
        <v>26</v>
      </c>
    </row>
    <row r="268" spans="1:13" s="14" customFormat="1" ht="13.5" customHeight="1">
      <c r="A268" s="357">
        <v>43867</v>
      </c>
      <c r="B268" s="359" t="s">
        <v>22</v>
      </c>
      <c r="C268" s="359" t="s">
        <v>23</v>
      </c>
      <c r="D268" s="359" t="s">
        <v>35</v>
      </c>
      <c r="E268" s="359" t="s">
        <v>36</v>
      </c>
      <c r="F268" s="361">
        <v>32590</v>
      </c>
      <c r="G268" s="361">
        <f>361+20</f>
        <v>381</v>
      </c>
      <c r="H268" s="361">
        <v>361</v>
      </c>
      <c r="I268" s="361">
        <f>G268-H268</f>
        <v>20</v>
      </c>
      <c r="J268" s="354">
        <v>0</v>
      </c>
      <c r="K268" s="354">
        <v>0</v>
      </c>
      <c r="L268" s="209">
        <v>361</v>
      </c>
      <c r="M268" s="167" t="s">
        <v>31</v>
      </c>
    </row>
    <row r="269" spans="1:13" s="14" customFormat="1" ht="13.5" customHeight="1">
      <c r="A269" s="364"/>
      <c r="B269" s="366"/>
      <c r="C269" s="366"/>
      <c r="D269" s="366"/>
      <c r="E269" s="366"/>
      <c r="F269" s="371"/>
      <c r="G269" s="371"/>
      <c r="H269" s="371"/>
      <c r="I269" s="371"/>
      <c r="J269" s="355"/>
      <c r="K269" s="355"/>
      <c r="L269" s="209">
        <v>331</v>
      </c>
      <c r="M269" s="167" t="s">
        <v>32</v>
      </c>
    </row>
    <row r="270" spans="1:13" s="14" customFormat="1" ht="13.5" customHeight="1" thickBot="1">
      <c r="A270" s="358"/>
      <c r="B270" s="360"/>
      <c r="C270" s="360"/>
      <c r="D270" s="360"/>
      <c r="E270" s="360"/>
      <c r="F270" s="362"/>
      <c r="G270" s="362"/>
      <c r="H270" s="362"/>
      <c r="I270" s="362"/>
      <c r="J270" s="363"/>
      <c r="K270" s="363"/>
      <c r="L270" s="212">
        <v>21</v>
      </c>
      <c r="M270" s="170" t="s">
        <v>26</v>
      </c>
    </row>
    <row r="271" spans="1:13" s="86" customFormat="1" ht="13.5" customHeight="1" thickBot="1">
      <c r="A271" s="323" t="s">
        <v>19</v>
      </c>
      <c r="B271" s="324"/>
      <c r="C271" s="324"/>
      <c r="D271" s="324"/>
      <c r="E271" s="325"/>
      <c r="F271" s="8">
        <f t="shared" ref="F271:K271" si="18">SUM(F258:F270)</f>
        <v>93095</v>
      </c>
      <c r="G271" s="8">
        <f t="shared" si="18"/>
        <v>3859</v>
      </c>
      <c r="H271" s="8">
        <f t="shared" si="18"/>
        <v>1094</v>
      </c>
      <c r="I271" s="8">
        <f t="shared" si="18"/>
        <v>2765</v>
      </c>
      <c r="J271" s="8">
        <f t="shared" si="18"/>
        <v>0</v>
      </c>
      <c r="K271" s="8">
        <f t="shared" si="18"/>
        <v>0</v>
      </c>
      <c r="L271" s="9"/>
      <c r="M271" s="10"/>
    </row>
    <row r="272" spans="1:13" s="86" customFormat="1" ht="13.5" customHeight="1" thickBot="1">
      <c r="A272" s="213"/>
      <c r="B272" s="213"/>
      <c r="C272" s="213"/>
      <c r="D272" s="213"/>
      <c r="E272" s="213"/>
      <c r="F272" s="213"/>
      <c r="G272" s="213"/>
      <c r="H272" s="213"/>
      <c r="I272" s="213"/>
      <c r="J272" s="213"/>
      <c r="K272" s="213"/>
      <c r="L272" s="213"/>
      <c r="M272" s="213"/>
    </row>
    <row r="273" spans="1:13" s="14" customFormat="1" ht="72" thickBot="1">
      <c r="A273" s="147" t="s">
        <v>0</v>
      </c>
      <c r="B273" s="148" t="s">
        <v>1</v>
      </c>
      <c r="C273" s="148" t="s">
        <v>2</v>
      </c>
      <c r="D273" s="214" t="s">
        <v>3</v>
      </c>
      <c r="E273" s="214" t="s">
        <v>4</v>
      </c>
      <c r="F273" s="150" t="s">
        <v>5</v>
      </c>
      <c r="G273" s="214" t="s">
        <v>6</v>
      </c>
      <c r="H273" s="214" t="s">
        <v>10</v>
      </c>
      <c r="I273" s="214" t="s">
        <v>11</v>
      </c>
      <c r="J273" s="214" t="s">
        <v>8</v>
      </c>
      <c r="K273" s="214" t="s">
        <v>9</v>
      </c>
      <c r="L273" s="150" t="s">
        <v>7</v>
      </c>
      <c r="M273" s="215" t="s">
        <v>20</v>
      </c>
    </row>
    <row r="274" spans="1:13" s="14" customFormat="1" ht="38.25">
      <c r="A274" s="36">
        <v>43866</v>
      </c>
      <c r="B274" s="13" t="s">
        <v>22</v>
      </c>
      <c r="C274" s="13" t="s">
        <v>23</v>
      </c>
      <c r="D274" s="13" t="s">
        <v>24</v>
      </c>
      <c r="E274" s="13" t="s">
        <v>25</v>
      </c>
      <c r="F274" s="153">
        <v>9590</v>
      </c>
      <c r="G274" s="153">
        <v>1500</v>
      </c>
      <c r="H274" s="153">
        <v>53</v>
      </c>
      <c r="I274" s="153">
        <f>G274-H274</f>
        <v>1447</v>
      </c>
      <c r="J274" s="154">
        <v>0</v>
      </c>
      <c r="K274" s="154">
        <v>0</v>
      </c>
      <c r="L274" s="154">
        <v>53</v>
      </c>
      <c r="M274" s="166" t="s">
        <v>26</v>
      </c>
    </row>
    <row r="275" spans="1:13" s="14" customFormat="1" ht="13.5" customHeight="1">
      <c r="A275" s="357">
        <v>43866</v>
      </c>
      <c r="B275" s="359" t="s">
        <v>22</v>
      </c>
      <c r="C275" s="359" t="s">
        <v>23</v>
      </c>
      <c r="D275" s="359" t="s">
        <v>27</v>
      </c>
      <c r="E275" s="359" t="s">
        <v>28</v>
      </c>
      <c r="F275" s="361">
        <v>21850</v>
      </c>
      <c r="G275" s="361">
        <v>1058</v>
      </c>
      <c r="H275" s="361">
        <f>60-6</f>
        <v>54</v>
      </c>
      <c r="I275" s="361">
        <f>G275-H275</f>
        <v>1004</v>
      </c>
      <c r="J275" s="354">
        <v>0</v>
      </c>
      <c r="K275" s="354">
        <v>0</v>
      </c>
      <c r="L275" s="354">
        <f>60-6</f>
        <v>54</v>
      </c>
      <c r="M275" s="167" t="s">
        <v>31</v>
      </c>
    </row>
    <row r="276" spans="1:13" s="14" customFormat="1" ht="13.5" customHeight="1">
      <c r="A276" s="364"/>
      <c r="B276" s="366"/>
      <c r="C276" s="366"/>
      <c r="D276" s="366"/>
      <c r="E276" s="366"/>
      <c r="F276" s="371"/>
      <c r="G276" s="371"/>
      <c r="H276" s="371"/>
      <c r="I276" s="371"/>
      <c r="J276" s="355"/>
      <c r="K276" s="355"/>
      <c r="L276" s="355"/>
      <c r="M276" s="167" t="s">
        <v>32</v>
      </c>
    </row>
    <row r="277" spans="1:13" s="14" customFormat="1" ht="13.5" customHeight="1">
      <c r="A277" s="365"/>
      <c r="B277" s="367"/>
      <c r="C277" s="367"/>
      <c r="D277" s="367"/>
      <c r="E277" s="367"/>
      <c r="F277" s="372"/>
      <c r="G277" s="372"/>
      <c r="H277" s="372"/>
      <c r="I277" s="372"/>
      <c r="J277" s="356"/>
      <c r="K277" s="356"/>
      <c r="L277" s="356"/>
      <c r="M277" s="167" t="s">
        <v>26</v>
      </c>
    </row>
    <row r="278" spans="1:13" s="14" customFormat="1" ht="13.5" customHeight="1">
      <c r="A278" s="357">
        <v>43866</v>
      </c>
      <c r="B278" s="359" t="s">
        <v>22</v>
      </c>
      <c r="C278" s="359" t="s">
        <v>23</v>
      </c>
      <c r="D278" s="359" t="s">
        <v>29</v>
      </c>
      <c r="E278" s="359" t="s">
        <v>30</v>
      </c>
      <c r="F278" s="361">
        <v>14065</v>
      </c>
      <c r="G278" s="361">
        <v>217</v>
      </c>
      <c r="H278" s="361">
        <v>73</v>
      </c>
      <c r="I278" s="361">
        <f>G278-H278</f>
        <v>144</v>
      </c>
      <c r="J278" s="354">
        <v>0</v>
      </c>
      <c r="K278" s="354">
        <v>0</v>
      </c>
      <c r="L278" s="211">
        <v>73</v>
      </c>
      <c r="M278" s="168" t="s">
        <v>31</v>
      </c>
    </row>
    <row r="279" spans="1:13" s="14" customFormat="1" ht="13.5" customHeight="1">
      <c r="A279" s="364"/>
      <c r="B279" s="366"/>
      <c r="C279" s="366"/>
      <c r="D279" s="366"/>
      <c r="E279" s="366"/>
      <c r="F279" s="371"/>
      <c r="G279" s="371"/>
      <c r="H279" s="371"/>
      <c r="I279" s="371"/>
      <c r="J279" s="355"/>
      <c r="K279" s="355"/>
      <c r="L279" s="209">
        <v>65</v>
      </c>
      <c r="M279" s="167" t="s">
        <v>32</v>
      </c>
    </row>
    <row r="280" spans="1:13" s="14" customFormat="1" ht="13.5" customHeight="1">
      <c r="A280" s="365"/>
      <c r="B280" s="367"/>
      <c r="C280" s="367"/>
      <c r="D280" s="367"/>
      <c r="E280" s="367"/>
      <c r="F280" s="372"/>
      <c r="G280" s="372"/>
      <c r="H280" s="372"/>
      <c r="I280" s="372"/>
      <c r="J280" s="356"/>
      <c r="K280" s="356"/>
      <c r="L280" s="210">
        <v>6</v>
      </c>
      <c r="M280" s="169" t="s">
        <v>26</v>
      </c>
    </row>
    <row r="281" spans="1:13" s="14" customFormat="1" ht="13.5" customHeight="1">
      <c r="A281" s="357">
        <v>43866</v>
      </c>
      <c r="B281" s="359" t="s">
        <v>22</v>
      </c>
      <c r="C281" s="359" t="s">
        <v>23</v>
      </c>
      <c r="D281" s="359" t="s">
        <v>33</v>
      </c>
      <c r="E281" s="359" t="s">
        <v>34</v>
      </c>
      <c r="F281" s="361">
        <v>15000</v>
      </c>
      <c r="G281" s="361">
        <f>150+576-23</f>
        <v>703</v>
      </c>
      <c r="H281" s="361">
        <f>595-19-23</f>
        <v>553</v>
      </c>
      <c r="I281" s="361">
        <f>G281-H281</f>
        <v>150</v>
      </c>
      <c r="J281" s="354">
        <v>0</v>
      </c>
      <c r="K281" s="354">
        <v>0</v>
      </c>
      <c r="L281" s="209">
        <f>591-19-23</f>
        <v>549</v>
      </c>
      <c r="M281" s="167" t="s">
        <v>31</v>
      </c>
    </row>
    <row r="282" spans="1:13" s="14" customFormat="1" ht="13.5" customHeight="1">
      <c r="A282" s="364"/>
      <c r="B282" s="366"/>
      <c r="C282" s="366"/>
      <c r="D282" s="366"/>
      <c r="E282" s="366"/>
      <c r="F282" s="371"/>
      <c r="G282" s="371"/>
      <c r="H282" s="371"/>
      <c r="I282" s="371"/>
      <c r="J282" s="355"/>
      <c r="K282" s="355"/>
      <c r="L282" s="209">
        <v>357</v>
      </c>
      <c r="M282" s="167" t="s">
        <v>32</v>
      </c>
    </row>
    <row r="283" spans="1:13" s="14" customFormat="1" ht="13.5" customHeight="1">
      <c r="A283" s="365"/>
      <c r="B283" s="367"/>
      <c r="C283" s="367"/>
      <c r="D283" s="367"/>
      <c r="E283" s="367"/>
      <c r="F283" s="372"/>
      <c r="G283" s="372"/>
      <c r="H283" s="372"/>
      <c r="I283" s="372"/>
      <c r="J283" s="356"/>
      <c r="K283" s="356"/>
      <c r="L283" s="209">
        <v>0</v>
      </c>
      <c r="M283" s="167" t="s">
        <v>26</v>
      </c>
    </row>
    <row r="284" spans="1:13" s="14" customFormat="1" ht="13.5" customHeight="1">
      <c r="A284" s="357">
        <v>43866</v>
      </c>
      <c r="B284" s="359" t="s">
        <v>22</v>
      </c>
      <c r="C284" s="359" t="s">
        <v>23</v>
      </c>
      <c r="D284" s="359" t="s">
        <v>35</v>
      </c>
      <c r="E284" s="359" t="s">
        <v>36</v>
      </c>
      <c r="F284" s="361">
        <v>32590</v>
      </c>
      <c r="G284" s="361">
        <f>361+20</f>
        <v>381</v>
      </c>
      <c r="H284" s="361">
        <v>361</v>
      </c>
      <c r="I284" s="361">
        <f>G284-H284</f>
        <v>20</v>
      </c>
      <c r="J284" s="354">
        <v>0</v>
      </c>
      <c r="K284" s="354">
        <v>0</v>
      </c>
      <c r="L284" s="209">
        <v>361</v>
      </c>
      <c r="M284" s="167" t="s">
        <v>31</v>
      </c>
    </row>
    <row r="285" spans="1:13" s="14" customFormat="1" ht="13.5" customHeight="1">
      <c r="A285" s="364"/>
      <c r="B285" s="366"/>
      <c r="C285" s="366"/>
      <c r="D285" s="366"/>
      <c r="E285" s="366"/>
      <c r="F285" s="371"/>
      <c r="G285" s="371"/>
      <c r="H285" s="371"/>
      <c r="I285" s="371"/>
      <c r="J285" s="355"/>
      <c r="K285" s="355"/>
      <c r="L285" s="209">
        <v>331</v>
      </c>
      <c r="M285" s="167" t="s">
        <v>32</v>
      </c>
    </row>
    <row r="286" spans="1:13" s="14" customFormat="1" ht="13.5" customHeight="1" thickBot="1">
      <c r="A286" s="358"/>
      <c r="B286" s="360"/>
      <c r="C286" s="360"/>
      <c r="D286" s="360"/>
      <c r="E286" s="360"/>
      <c r="F286" s="362"/>
      <c r="G286" s="362"/>
      <c r="H286" s="362"/>
      <c r="I286" s="362"/>
      <c r="J286" s="363"/>
      <c r="K286" s="363"/>
      <c r="L286" s="212">
        <v>21</v>
      </c>
      <c r="M286" s="170" t="s">
        <v>26</v>
      </c>
    </row>
    <row r="287" spans="1:13" s="14" customFormat="1" ht="13.5" customHeight="1" thickBot="1">
      <c r="A287" s="323" t="s">
        <v>19</v>
      </c>
      <c r="B287" s="324"/>
      <c r="C287" s="324"/>
      <c r="D287" s="324"/>
      <c r="E287" s="325"/>
      <c r="F287" s="8">
        <f t="shared" ref="F287:K287" si="19">SUM(F274:F286)</f>
        <v>93095</v>
      </c>
      <c r="G287" s="8">
        <f t="shared" si="19"/>
        <v>3859</v>
      </c>
      <c r="H287" s="8">
        <f t="shared" si="19"/>
        <v>1094</v>
      </c>
      <c r="I287" s="8">
        <f t="shared" si="19"/>
        <v>2765</v>
      </c>
      <c r="J287" s="8">
        <f t="shared" si="19"/>
        <v>0</v>
      </c>
      <c r="K287" s="8">
        <f t="shared" si="19"/>
        <v>0</v>
      </c>
      <c r="L287" s="9"/>
      <c r="M287" s="10"/>
    </row>
    <row r="288" spans="1:13" s="86" customFormat="1" ht="13.5" customHeight="1" thickBot="1">
      <c r="A288" s="85"/>
      <c r="B288" s="85"/>
      <c r="C288" s="85"/>
      <c r="D288" s="85"/>
      <c r="E288" s="85"/>
      <c r="F288" s="85"/>
      <c r="G288" s="85"/>
      <c r="H288" s="85"/>
      <c r="I288" s="85"/>
      <c r="J288" s="85"/>
      <c r="K288" s="85"/>
      <c r="L288" s="85"/>
      <c r="M288" s="85"/>
    </row>
    <row r="289" spans="1:13" s="14" customFormat="1" ht="72" thickBot="1">
      <c r="A289" s="147" t="s">
        <v>0</v>
      </c>
      <c r="B289" s="148" t="s">
        <v>1</v>
      </c>
      <c r="C289" s="148" t="s">
        <v>2</v>
      </c>
      <c r="D289" s="214" t="s">
        <v>3</v>
      </c>
      <c r="E289" s="214" t="s">
        <v>4</v>
      </c>
      <c r="F289" s="150" t="s">
        <v>5</v>
      </c>
      <c r="G289" s="214" t="s">
        <v>6</v>
      </c>
      <c r="H289" s="214" t="s">
        <v>10</v>
      </c>
      <c r="I289" s="214" t="s">
        <v>11</v>
      </c>
      <c r="J289" s="214" t="s">
        <v>8</v>
      </c>
      <c r="K289" s="214" t="s">
        <v>9</v>
      </c>
      <c r="L289" s="150" t="s">
        <v>7</v>
      </c>
      <c r="M289" s="215" t="s">
        <v>20</v>
      </c>
    </row>
    <row r="290" spans="1:13" s="14" customFormat="1" ht="38.25">
      <c r="A290" s="36">
        <v>43865</v>
      </c>
      <c r="B290" s="13" t="s">
        <v>22</v>
      </c>
      <c r="C290" s="13" t="s">
        <v>23</v>
      </c>
      <c r="D290" s="13" t="s">
        <v>24</v>
      </c>
      <c r="E290" s="13" t="s">
        <v>25</v>
      </c>
      <c r="F290" s="153">
        <v>9590</v>
      </c>
      <c r="G290" s="153">
        <v>1500</v>
      </c>
      <c r="H290" s="153">
        <v>53</v>
      </c>
      <c r="I290" s="153">
        <f>G290-H290</f>
        <v>1447</v>
      </c>
      <c r="J290" s="154">
        <v>0</v>
      </c>
      <c r="K290" s="154">
        <v>0</v>
      </c>
      <c r="L290" s="154">
        <v>53</v>
      </c>
      <c r="M290" s="166" t="s">
        <v>26</v>
      </c>
    </row>
    <row r="291" spans="1:13" s="14" customFormat="1" ht="13.5" customHeight="1">
      <c r="A291" s="357">
        <v>43865</v>
      </c>
      <c r="B291" s="359" t="s">
        <v>22</v>
      </c>
      <c r="C291" s="359" t="s">
        <v>23</v>
      </c>
      <c r="D291" s="359" t="s">
        <v>27</v>
      </c>
      <c r="E291" s="359" t="s">
        <v>28</v>
      </c>
      <c r="F291" s="361">
        <v>21850</v>
      </c>
      <c r="G291" s="361">
        <v>1058</v>
      </c>
      <c r="H291" s="361">
        <v>60</v>
      </c>
      <c r="I291" s="361">
        <f>G291-H291</f>
        <v>998</v>
      </c>
      <c r="J291" s="354">
        <v>0</v>
      </c>
      <c r="K291" s="354">
        <v>0</v>
      </c>
      <c r="L291" s="354">
        <v>60</v>
      </c>
      <c r="M291" s="167" t="s">
        <v>31</v>
      </c>
    </row>
    <row r="292" spans="1:13" s="14" customFormat="1" ht="13.5" customHeight="1">
      <c r="A292" s="364"/>
      <c r="B292" s="366"/>
      <c r="C292" s="366"/>
      <c r="D292" s="366"/>
      <c r="E292" s="366"/>
      <c r="F292" s="371"/>
      <c r="G292" s="371"/>
      <c r="H292" s="371"/>
      <c r="I292" s="371"/>
      <c r="J292" s="355"/>
      <c r="K292" s="355"/>
      <c r="L292" s="355"/>
      <c r="M292" s="167" t="s">
        <v>32</v>
      </c>
    </row>
    <row r="293" spans="1:13" s="14" customFormat="1" ht="13.5" customHeight="1">
      <c r="A293" s="365"/>
      <c r="B293" s="367"/>
      <c r="C293" s="367"/>
      <c r="D293" s="367"/>
      <c r="E293" s="367"/>
      <c r="F293" s="372"/>
      <c r="G293" s="372"/>
      <c r="H293" s="372"/>
      <c r="I293" s="372"/>
      <c r="J293" s="356"/>
      <c r="K293" s="356"/>
      <c r="L293" s="356"/>
      <c r="M293" s="167" t="s">
        <v>26</v>
      </c>
    </row>
    <row r="294" spans="1:13" s="14" customFormat="1" ht="13.5" customHeight="1">
      <c r="A294" s="357">
        <v>43865</v>
      </c>
      <c r="B294" s="359" t="s">
        <v>22</v>
      </c>
      <c r="C294" s="359" t="s">
        <v>23</v>
      </c>
      <c r="D294" s="359" t="s">
        <v>29</v>
      </c>
      <c r="E294" s="359" t="s">
        <v>30</v>
      </c>
      <c r="F294" s="361">
        <v>14065</v>
      </c>
      <c r="G294" s="361">
        <v>217</v>
      </c>
      <c r="H294" s="361">
        <v>73</v>
      </c>
      <c r="I294" s="361">
        <f>G294-H294</f>
        <v>144</v>
      </c>
      <c r="J294" s="354">
        <v>0</v>
      </c>
      <c r="K294" s="354">
        <v>0</v>
      </c>
      <c r="L294" s="211">
        <v>73</v>
      </c>
      <c r="M294" s="168" t="s">
        <v>31</v>
      </c>
    </row>
    <row r="295" spans="1:13" s="14" customFormat="1" ht="13.5" customHeight="1">
      <c r="A295" s="364"/>
      <c r="B295" s="366"/>
      <c r="C295" s="366"/>
      <c r="D295" s="366"/>
      <c r="E295" s="366"/>
      <c r="F295" s="371"/>
      <c r="G295" s="371"/>
      <c r="H295" s="371"/>
      <c r="I295" s="371"/>
      <c r="J295" s="355"/>
      <c r="K295" s="355"/>
      <c r="L295" s="209">
        <v>65</v>
      </c>
      <c r="M295" s="167" t="s">
        <v>32</v>
      </c>
    </row>
    <row r="296" spans="1:13" s="14" customFormat="1" ht="13.5" customHeight="1">
      <c r="A296" s="365"/>
      <c r="B296" s="367"/>
      <c r="C296" s="367"/>
      <c r="D296" s="367"/>
      <c r="E296" s="367"/>
      <c r="F296" s="372"/>
      <c r="G296" s="372"/>
      <c r="H296" s="372"/>
      <c r="I296" s="372"/>
      <c r="J296" s="356"/>
      <c r="K296" s="356"/>
      <c r="L296" s="210">
        <v>6</v>
      </c>
      <c r="M296" s="169" t="s">
        <v>26</v>
      </c>
    </row>
    <row r="297" spans="1:13" s="14" customFormat="1" ht="13.5" customHeight="1">
      <c r="A297" s="357">
        <v>43865</v>
      </c>
      <c r="B297" s="359" t="s">
        <v>22</v>
      </c>
      <c r="C297" s="359" t="s">
        <v>23</v>
      </c>
      <c r="D297" s="359" t="s">
        <v>33</v>
      </c>
      <c r="E297" s="359" t="s">
        <v>34</v>
      </c>
      <c r="F297" s="361">
        <v>15000</v>
      </c>
      <c r="G297" s="361">
        <f>150+576</f>
        <v>726</v>
      </c>
      <c r="H297" s="361">
        <f>595-19</f>
        <v>576</v>
      </c>
      <c r="I297" s="361">
        <f>G297-H297</f>
        <v>150</v>
      </c>
      <c r="J297" s="354">
        <v>0</v>
      </c>
      <c r="K297" s="354">
        <v>0</v>
      </c>
      <c r="L297" s="209">
        <f>591-19</f>
        <v>572</v>
      </c>
      <c r="M297" s="167" t="s">
        <v>31</v>
      </c>
    </row>
    <row r="298" spans="1:13" s="14" customFormat="1" ht="13.5" customHeight="1">
      <c r="A298" s="364"/>
      <c r="B298" s="366"/>
      <c r="C298" s="366"/>
      <c r="D298" s="366"/>
      <c r="E298" s="366"/>
      <c r="F298" s="371"/>
      <c r="G298" s="371"/>
      <c r="H298" s="371"/>
      <c r="I298" s="371"/>
      <c r="J298" s="355"/>
      <c r="K298" s="355"/>
      <c r="L298" s="209">
        <v>357</v>
      </c>
      <c r="M298" s="167" t="s">
        <v>32</v>
      </c>
    </row>
    <row r="299" spans="1:13" s="14" customFormat="1" ht="13.5" customHeight="1">
      <c r="A299" s="365"/>
      <c r="B299" s="367"/>
      <c r="C299" s="367"/>
      <c r="D299" s="367"/>
      <c r="E299" s="367"/>
      <c r="F299" s="372"/>
      <c r="G299" s="372"/>
      <c r="H299" s="372"/>
      <c r="I299" s="372"/>
      <c r="J299" s="356"/>
      <c r="K299" s="356"/>
      <c r="L299" s="209">
        <v>0</v>
      </c>
      <c r="M299" s="167" t="s">
        <v>26</v>
      </c>
    </row>
    <row r="300" spans="1:13" s="14" customFormat="1" ht="13.5" customHeight="1">
      <c r="A300" s="357">
        <v>43865</v>
      </c>
      <c r="B300" s="359" t="s">
        <v>22</v>
      </c>
      <c r="C300" s="359" t="s">
        <v>23</v>
      </c>
      <c r="D300" s="359" t="s">
        <v>35</v>
      </c>
      <c r="E300" s="359" t="s">
        <v>36</v>
      </c>
      <c r="F300" s="361">
        <v>32590</v>
      </c>
      <c r="G300" s="361">
        <f>361+20</f>
        <v>381</v>
      </c>
      <c r="H300" s="361">
        <v>361</v>
      </c>
      <c r="I300" s="361">
        <f>G300-H300</f>
        <v>20</v>
      </c>
      <c r="J300" s="354">
        <v>0</v>
      </c>
      <c r="K300" s="354">
        <v>0</v>
      </c>
      <c r="L300" s="209">
        <v>361</v>
      </c>
      <c r="M300" s="167" t="s">
        <v>31</v>
      </c>
    </row>
    <row r="301" spans="1:13" s="14" customFormat="1" ht="13.5" customHeight="1">
      <c r="A301" s="364"/>
      <c r="B301" s="366"/>
      <c r="C301" s="366"/>
      <c r="D301" s="366"/>
      <c r="E301" s="366"/>
      <c r="F301" s="371"/>
      <c r="G301" s="371"/>
      <c r="H301" s="371"/>
      <c r="I301" s="371"/>
      <c r="J301" s="355"/>
      <c r="K301" s="355"/>
      <c r="L301" s="209">
        <v>331</v>
      </c>
      <c r="M301" s="167" t="s">
        <v>32</v>
      </c>
    </row>
    <row r="302" spans="1:13" s="14" customFormat="1" ht="13.5" customHeight="1" thickBot="1">
      <c r="A302" s="358"/>
      <c r="B302" s="360"/>
      <c r="C302" s="360"/>
      <c r="D302" s="360"/>
      <c r="E302" s="360"/>
      <c r="F302" s="362"/>
      <c r="G302" s="362"/>
      <c r="H302" s="362"/>
      <c r="I302" s="362"/>
      <c r="J302" s="363"/>
      <c r="K302" s="363"/>
      <c r="L302" s="212">
        <v>21</v>
      </c>
      <c r="M302" s="170" t="s">
        <v>26</v>
      </c>
    </row>
    <row r="303" spans="1:13" s="14" customFormat="1" ht="13.5" customHeight="1" thickBot="1">
      <c r="A303" s="323" t="s">
        <v>19</v>
      </c>
      <c r="B303" s="324"/>
      <c r="C303" s="324"/>
      <c r="D303" s="324"/>
      <c r="E303" s="325"/>
      <c r="F303" s="8">
        <f t="shared" ref="F303:K303" si="20">SUM(F290:F302)</f>
        <v>93095</v>
      </c>
      <c r="G303" s="8">
        <f t="shared" si="20"/>
        <v>3882</v>
      </c>
      <c r="H303" s="8">
        <f t="shared" si="20"/>
        <v>1123</v>
      </c>
      <c r="I303" s="8">
        <f t="shared" si="20"/>
        <v>2759</v>
      </c>
      <c r="J303" s="8">
        <f t="shared" si="20"/>
        <v>0</v>
      </c>
      <c r="K303" s="8">
        <f t="shared" si="20"/>
        <v>0</v>
      </c>
      <c r="L303" s="9"/>
      <c r="M303" s="10"/>
    </row>
    <row r="304" spans="1:13" s="14" customFormat="1" ht="13.5" customHeight="1" thickBot="1">
      <c r="A304" s="205"/>
      <c r="B304" s="206"/>
      <c r="C304" s="206"/>
      <c r="D304" s="206"/>
      <c r="E304" s="206"/>
      <c r="F304" s="8"/>
      <c r="G304" s="8"/>
      <c r="H304" s="8"/>
      <c r="I304" s="8"/>
      <c r="J304" s="8"/>
      <c r="K304" s="8"/>
      <c r="L304" s="9"/>
      <c r="M304" s="10"/>
    </row>
    <row r="305" spans="1:13" ht="72" thickBot="1">
      <c r="A305" s="147" t="s">
        <v>0</v>
      </c>
      <c r="B305" s="148" t="s">
        <v>1</v>
      </c>
      <c r="C305" s="148" t="s">
        <v>2</v>
      </c>
      <c r="D305" s="214" t="s">
        <v>3</v>
      </c>
      <c r="E305" s="214" t="s">
        <v>4</v>
      </c>
      <c r="F305" s="150" t="s">
        <v>5</v>
      </c>
      <c r="G305" s="214" t="s">
        <v>6</v>
      </c>
      <c r="H305" s="214" t="s">
        <v>10</v>
      </c>
      <c r="I305" s="214" t="s">
        <v>11</v>
      </c>
      <c r="J305" s="214" t="s">
        <v>8</v>
      </c>
      <c r="K305" s="214" t="s">
        <v>9</v>
      </c>
      <c r="L305" s="150" t="s">
        <v>7</v>
      </c>
      <c r="M305" s="215" t="s">
        <v>20</v>
      </c>
    </row>
    <row r="306" spans="1:13" ht="38.25">
      <c r="A306" s="36">
        <v>43864</v>
      </c>
      <c r="B306" s="13" t="s">
        <v>22</v>
      </c>
      <c r="C306" s="13" t="s">
        <v>23</v>
      </c>
      <c r="D306" s="13" t="s">
        <v>24</v>
      </c>
      <c r="E306" s="13" t="s">
        <v>25</v>
      </c>
      <c r="F306" s="153">
        <v>9590</v>
      </c>
      <c r="G306" s="153">
        <v>1500</v>
      </c>
      <c r="H306" s="153">
        <v>53</v>
      </c>
      <c r="I306" s="153">
        <f>G306-H306</f>
        <v>1447</v>
      </c>
      <c r="J306" s="154">
        <v>0</v>
      </c>
      <c r="K306" s="154">
        <v>0</v>
      </c>
      <c r="L306" s="154">
        <v>53</v>
      </c>
      <c r="M306" s="166" t="s">
        <v>26</v>
      </c>
    </row>
    <row r="307" spans="1:13" ht="15" customHeight="1">
      <c r="A307" s="357">
        <v>43864</v>
      </c>
      <c r="B307" s="359" t="s">
        <v>22</v>
      </c>
      <c r="C307" s="359" t="s">
        <v>23</v>
      </c>
      <c r="D307" s="359" t="s">
        <v>27</v>
      </c>
      <c r="E307" s="359" t="s">
        <v>28</v>
      </c>
      <c r="F307" s="361">
        <v>21850</v>
      </c>
      <c r="G307" s="361">
        <v>1058</v>
      </c>
      <c r="H307" s="361">
        <v>60</v>
      </c>
      <c r="I307" s="361">
        <f>G307-H307</f>
        <v>998</v>
      </c>
      <c r="J307" s="354">
        <v>0</v>
      </c>
      <c r="K307" s="354">
        <v>0</v>
      </c>
      <c r="L307" s="354">
        <v>60</v>
      </c>
      <c r="M307" s="167" t="s">
        <v>31</v>
      </c>
    </row>
    <row r="308" spans="1:13">
      <c r="A308" s="364"/>
      <c r="B308" s="366"/>
      <c r="C308" s="366"/>
      <c r="D308" s="366"/>
      <c r="E308" s="366"/>
      <c r="F308" s="371"/>
      <c r="G308" s="371"/>
      <c r="H308" s="371"/>
      <c r="I308" s="371"/>
      <c r="J308" s="355"/>
      <c r="K308" s="355"/>
      <c r="L308" s="355"/>
      <c r="M308" s="167" t="s">
        <v>32</v>
      </c>
    </row>
    <row r="309" spans="1:13">
      <c r="A309" s="365"/>
      <c r="B309" s="367"/>
      <c r="C309" s="367"/>
      <c r="D309" s="367"/>
      <c r="E309" s="367"/>
      <c r="F309" s="372"/>
      <c r="G309" s="372"/>
      <c r="H309" s="372"/>
      <c r="I309" s="372"/>
      <c r="J309" s="356"/>
      <c r="K309" s="356"/>
      <c r="L309" s="356"/>
      <c r="M309" s="167" t="s">
        <v>26</v>
      </c>
    </row>
    <row r="310" spans="1:13" ht="15" customHeight="1">
      <c r="A310" s="357">
        <v>43864</v>
      </c>
      <c r="B310" s="359" t="s">
        <v>22</v>
      </c>
      <c r="C310" s="359" t="s">
        <v>23</v>
      </c>
      <c r="D310" s="359" t="s">
        <v>29</v>
      </c>
      <c r="E310" s="359" t="s">
        <v>30</v>
      </c>
      <c r="F310" s="361">
        <v>14065</v>
      </c>
      <c r="G310" s="361">
        <v>217</v>
      </c>
      <c r="H310" s="361">
        <v>73</v>
      </c>
      <c r="I310" s="361">
        <f>G310-H310</f>
        <v>144</v>
      </c>
      <c r="J310" s="354">
        <v>0</v>
      </c>
      <c r="K310" s="354">
        <v>0</v>
      </c>
      <c r="L310" s="211">
        <v>73</v>
      </c>
      <c r="M310" s="168" t="s">
        <v>31</v>
      </c>
    </row>
    <row r="311" spans="1:13">
      <c r="A311" s="364"/>
      <c r="B311" s="366"/>
      <c r="C311" s="366"/>
      <c r="D311" s="366"/>
      <c r="E311" s="366"/>
      <c r="F311" s="371"/>
      <c r="G311" s="371"/>
      <c r="H311" s="371"/>
      <c r="I311" s="371"/>
      <c r="J311" s="355"/>
      <c r="K311" s="355"/>
      <c r="L311" s="209">
        <v>65</v>
      </c>
      <c r="M311" s="167" t="s">
        <v>32</v>
      </c>
    </row>
    <row r="312" spans="1:13">
      <c r="A312" s="365"/>
      <c r="B312" s="367"/>
      <c r="C312" s="367"/>
      <c r="D312" s="367"/>
      <c r="E312" s="367"/>
      <c r="F312" s="372"/>
      <c r="G312" s="372"/>
      <c r="H312" s="372"/>
      <c r="I312" s="372"/>
      <c r="J312" s="356"/>
      <c r="K312" s="356"/>
      <c r="L312" s="210">
        <v>6</v>
      </c>
      <c r="M312" s="169" t="s">
        <v>26</v>
      </c>
    </row>
    <row r="313" spans="1:13" ht="15" customHeight="1">
      <c r="A313" s="357">
        <v>43864</v>
      </c>
      <c r="B313" s="359" t="s">
        <v>22</v>
      </c>
      <c r="C313" s="359" t="s">
        <v>23</v>
      </c>
      <c r="D313" s="359" t="s">
        <v>33</v>
      </c>
      <c r="E313" s="359" t="s">
        <v>34</v>
      </c>
      <c r="F313" s="361">
        <v>15000</v>
      </c>
      <c r="G313" s="361">
        <v>0</v>
      </c>
      <c r="H313" s="361">
        <f>595-19</f>
        <v>576</v>
      </c>
      <c r="I313" s="361">
        <v>0</v>
      </c>
      <c r="J313" s="354">
        <v>0</v>
      </c>
      <c r="K313" s="354">
        <v>0</v>
      </c>
      <c r="L313" s="209">
        <f>591-19</f>
        <v>572</v>
      </c>
      <c r="M313" s="167" t="s">
        <v>31</v>
      </c>
    </row>
    <row r="314" spans="1:13">
      <c r="A314" s="364"/>
      <c r="B314" s="366"/>
      <c r="C314" s="366"/>
      <c r="D314" s="366"/>
      <c r="E314" s="366"/>
      <c r="F314" s="371"/>
      <c r="G314" s="371"/>
      <c r="H314" s="371"/>
      <c r="I314" s="371"/>
      <c r="J314" s="355"/>
      <c r="K314" s="355"/>
      <c r="L314" s="209">
        <v>357</v>
      </c>
      <c r="M314" s="167" t="s">
        <v>32</v>
      </c>
    </row>
    <row r="315" spans="1:13">
      <c r="A315" s="365"/>
      <c r="B315" s="367"/>
      <c r="C315" s="367"/>
      <c r="D315" s="367"/>
      <c r="E315" s="367"/>
      <c r="F315" s="372"/>
      <c r="G315" s="372"/>
      <c r="H315" s="372"/>
      <c r="I315" s="372"/>
      <c r="J315" s="356"/>
      <c r="K315" s="356"/>
      <c r="L315" s="209">
        <v>0</v>
      </c>
      <c r="M315" s="167" t="s">
        <v>26</v>
      </c>
    </row>
    <row r="316" spans="1:13" ht="15" customHeight="1">
      <c r="A316" s="357">
        <v>43864</v>
      </c>
      <c r="B316" s="359" t="s">
        <v>22</v>
      </c>
      <c r="C316" s="359" t="s">
        <v>23</v>
      </c>
      <c r="D316" s="359" t="s">
        <v>35</v>
      </c>
      <c r="E316" s="359" t="s">
        <v>36</v>
      </c>
      <c r="F316" s="361">
        <v>32590</v>
      </c>
      <c r="G316" s="361">
        <v>370</v>
      </c>
      <c r="H316" s="361">
        <v>361</v>
      </c>
      <c r="I316" s="361">
        <f>G316-H316</f>
        <v>9</v>
      </c>
      <c r="J316" s="354">
        <v>0</v>
      </c>
      <c r="K316" s="354">
        <v>0</v>
      </c>
      <c r="L316" s="209">
        <v>361</v>
      </c>
      <c r="M316" s="167" t="s">
        <v>31</v>
      </c>
    </row>
    <row r="317" spans="1:13">
      <c r="A317" s="364"/>
      <c r="B317" s="366"/>
      <c r="C317" s="366"/>
      <c r="D317" s="366"/>
      <c r="E317" s="366"/>
      <c r="F317" s="371"/>
      <c r="G317" s="371"/>
      <c r="H317" s="371"/>
      <c r="I317" s="371"/>
      <c r="J317" s="355"/>
      <c r="K317" s="355"/>
      <c r="L317" s="209">
        <v>331</v>
      </c>
      <c r="M317" s="167" t="s">
        <v>32</v>
      </c>
    </row>
    <row r="318" spans="1:13" ht="15.75" thickBot="1">
      <c r="A318" s="358"/>
      <c r="B318" s="360"/>
      <c r="C318" s="360"/>
      <c r="D318" s="360"/>
      <c r="E318" s="360"/>
      <c r="F318" s="362"/>
      <c r="G318" s="362"/>
      <c r="H318" s="362"/>
      <c r="I318" s="362"/>
      <c r="J318" s="363"/>
      <c r="K318" s="363"/>
      <c r="L318" s="212">
        <v>21</v>
      </c>
      <c r="M318" s="170" t="s">
        <v>26</v>
      </c>
    </row>
    <row r="319" spans="1:13" ht="15.75" thickBot="1">
      <c r="A319" s="323" t="s">
        <v>19</v>
      </c>
      <c r="B319" s="324"/>
      <c r="C319" s="324"/>
      <c r="D319" s="324"/>
      <c r="E319" s="325"/>
      <c r="F319" s="8">
        <f t="shared" ref="F319:K319" si="21">SUM(F306:F318)</f>
        <v>93095</v>
      </c>
      <c r="G319" s="8">
        <f t="shared" si="21"/>
        <v>3145</v>
      </c>
      <c r="H319" s="8">
        <f t="shared" si="21"/>
        <v>1123</v>
      </c>
      <c r="I319" s="8">
        <f t="shared" si="21"/>
        <v>2598</v>
      </c>
      <c r="J319" s="8">
        <f t="shared" si="21"/>
        <v>0</v>
      </c>
      <c r="K319" s="8">
        <f t="shared" si="21"/>
        <v>0</v>
      </c>
      <c r="L319" s="9"/>
      <c r="M319" s="10"/>
    </row>
    <row r="320" spans="1:13" ht="15.75" thickBot="1"/>
    <row r="321" spans="1:13" ht="72" thickBot="1">
      <c r="A321" s="147" t="s">
        <v>0</v>
      </c>
      <c r="B321" s="148" t="s">
        <v>1</v>
      </c>
      <c r="C321" s="148" t="s">
        <v>2</v>
      </c>
      <c r="D321" s="214" t="s">
        <v>3</v>
      </c>
      <c r="E321" s="214" t="s">
        <v>4</v>
      </c>
      <c r="F321" s="150" t="s">
        <v>5</v>
      </c>
      <c r="G321" s="214" t="s">
        <v>6</v>
      </c>
      <c r="H321" s="214" t="s">
        <v>10</v>
      </c>
      <c r="I321" s="214" t="s">
        <v>11</v>
      </c>
      <c r="J321" s="214" t="s">
        <v>8</v>
      </c>
      <c r="K321" s="214" t="s">
        <v>9</v>
      </c>
      <c r="L321" s="150" t="s">
        <v>7</v>
      </c>
      <c r="M321" s="215" t="s">
        <v>20</v>
      </c>
    </row>
    <row r="322" spans="1:13" ht="38.25">
      <c r="A322" s="36">
        <v>43862</v>
      </c>
      <c r="B322" s="13" t="s">
        <v>22</v>
      </c>
      <c r="C322" s="13" t="s">
        <v>23</v>
      </c>
      <c r="D322" s="13" t="s">
        <v>24</v>
      </c>
      <c r="E322" s="13" t="s">
        <v>25</v>
      </c>
      <c r="F322" s="153">
        <v>9590</v>
      </c>
      <c r="G322" s="153">
        <v>1500</v>
      </c>
      <c r="H322" s="153">
        <v>53</v>
      </c>
      <c r="I322" s="153">
        <f>G322-H322</f>
        <v>1447</v>
      </c>
      <c r="J322" s="154">
        <v>0</v>
      </c>
      <c r="K322" s="154">
        <v>0</v>
      </c>
      <c r="L322" s="154">
        <v>53</v>
      </c>
      <c r="M322" s="166" t="s">
        <v>26</v>
      </c>
    </row>
    <row r="323" spans="1:13" ht="15.75" customHeight="1">
      <c r="A323" s="357">
        <v>43862</v>
      </c>
      <c r="B323" s="359" t="s">
        <v>22</v>
      </c>
      <c r="C323" s="359" t="s">
        <v>23</v>
      </c>
      <c r="D323" s="359" t="s">
        <v>27</v>
      </c>
      <c r="E323" s="359" t="s">
        <v>28</v>
      </c>
      <c r="F323" s="361">
        <v>21850</v>
      </c>
      <c r="G323" s="361">
        <v>1058</v>
      </c>
      <c r="H323" s="361">
        <v>60</v>
      </c>
      <c r="I323" s="361">
        <f>G323-H323</f>
        <v>998</v>
      </c>
      <c r="J323" s="354">
        <v>0</v>
      </c>
      <c r="K323" s="354">
        <v>0</v>
      </c>
      <c r="L323" s="354">
        <v>60</v>
      </c>
      <c r="M323" s="167" t="s">
        <v>31</v>
      </c>
    </row>
    <row r="324" spans="1:13">
      <c r="A324" s="364"/>
      <c r="B324" s="366"/>
      <c r="C324" s="366"/>
      <c r="D324" s="366"/>
      <c r="E324" s="366"/>
      <c r="F324" s="371"/>
      <c r="G324" s="371"/>
      <c r="H324" s="371"/>
      <c r="I324" s="371"/>
      <c r="J324" s="355"/>
      <c r="K324" s="355"/>
      <c r="L324" s="355"/>
      <c r="M324" s="167" t="s">
        <v>32</v>
      </c>
    </row>
    <row r="325" spans="1:13">
      <c r="A325" s="365"/>
      <c r="B325" s="367"/>
      <c r="C325" s="367"/>
      <c r="D325" s="367"/>
      <c r="E325" s="367"/>
      <c r="F325" s="372"/>
      <c r="G325" s="372"/>
      <c r="H325" s="372"/>
      <c r="I325" s="372"/>
      <c r="J325" s="356"/>
      <c r="K325" s="356"/>
      <c r="L325" s="356"/>
      <c r="M325" s="167" t="s">
        <v>26</v>
      </c>
    </row>
    <row r="326" spans="1:13" ht="15.75" customHeight="1">
      <c r="A326" s="357">
        <v>43862</v>
      </c>
      <c r="B326" s="359" t="s">
        <v>22</v>
      </c>
      <c r="C326" s="359" t="s">
        <v>23</v>
      </c>
      <c r="D326" s="359" t="s">
        <v>29</v>
      </c>
      <c r="E326" s="359" t="s">
        <v>30</v>
      </c>
      <c r="F326" s="361">
        <v>14065</v>
      </c>
      <c r="G326" s="361">
        <v>217</v>
      </c>
      <c r="H326" s="361">
        <v>73</v>
      </c>
      <c r="I326" s="361">
        <f>G326-H326</f>
        <v>144</v>
      </c>
      <c r="J326" s="354">
        <v>0</v>
      </c>
      <c r="K326" s="354">
        <v>0</v>
      </c>
      <c r="L326" s="211">
        <v>73</v>
      </c>
      <c r="M326" s="168" t="s">
        <v>31</v>
      </c>
    </row>
    <row r="327" spans="1:13">
      <c r="A327" s="364"/>
      <c r="B327" s="366"/>
      <c r="C327" s="366"/>
      <c r="D327" s="366"/>
      <c r="E327" s="366"/>
      <c r="F327" s="371"/>
      <c r="G327" s="371"/>
      <c r="H327" s="371"/>
      <c r="I327" s="371"/>
      <c r="J327" s="355"/>
      <c r="K327" s="355"/>
      <c r="L327" s="209">
        <v>65</v>
      </c>
      <c r="M327" s="167" t="s">
        <v>32</v>
      </c>
    </row>
    <row r="328" spans="1:13">
      <c r="A328" s="365"/>
      <c r="B328" s="367"/>
      <c r="C328" s="367"/>
      <c r="D328" s="367"/>
      <c r="E328" s="367"/>
      <c r="F328" s="372"/>
      <c r="G328" s="372"/>
      <c r="H328" s="372"/>
      <c r="I328" s="372"/>
      <c r="J328" s="356"/>
      <c r="K328" s="356"/>
      <c r="L328" s="210">
        <v>6</v>
      </c>
      <c r="M328" s="169" t="s">
        <v>26</v>
      </c>
    </row>
    <row r="329" spans="1:13" ht="15" customHeight="1">
      <c r="A329" s="357">
        <v>43862</v>
      </c>
      <c r="B329" s="359" t="s">
        <v>22</v>
      </c>
      <c r="C329" s="359" t="s">
        <v>23</v>
      </c>
      <c r="D329" s="359" t="s">
        <v>33</v>
      </c>
      <c r="E329" s="359" t="s">
        <v>34</v>
      </c>
      <c r="F329" s="361">
        <v>15000</v>
      </c>
      <c r="G329" s="361">
        <v>0</v>
      </c>
      <c r="H329" s="361">
        <v>595</v>
      </c>
      <c r="I329" s="361">
        <v>0</v>
      </c>
      <c r="J329" s="354">
        <v>0</v>
      </c>
      <c r="K329" s="354">
        <v>0</v>
      </c>
      <c r="L329" s="209">
        <v>591</v>
      </c>
      <c r="M329" s="167" t="s">
        <v>31</v>
      </c>
    </row>
    <row r="330" spans="1:13">
      <c r="A330" s="364"/>
      <c r="B330" s="366"/>
      <c r="C330" s="366"/>
      <c r="D330" s="366"/>
      <c r="E330" s="366"/>
      <c r="F330" s="371"/>
      <c r="G330" s="371"/>
      <c r="H330" s="371"/>
      <c r="I330" s="371"/>
      <c r="J330" s="355"/>
      <c r="K330" s="355"/>
      <c r="L330" s="209">
        <v>357</v>
      </c>
      <c r="M330" s="167" t="s">
        <v>32</v>
      </c>
    </row>
    <row r="331" spans="1:13">
      <c r="A331" s="365"/>
      <c r="B331" s="367"/>
      <c r="C331" s="367"/>
      <c r="D331" s="367"/>
      <c r="E331" s="367"/>
      <c r="F331" s="372"/>
      <c r="G331" s="372"/>
      <c r="H331" s="372"/>
      <c r="I331" s="372"/>
      <c r="J331" s="356"/>
      <c r="K331" s="356"/>
      <c r="L331" s="209">
        <v>0</v>
      </c>
      <c r="M331" s="167" t="s">
        <v>26</v>
      </c>
    </row>
    <row r="332" spans="1:13" ht="15" customHeight="1">
      <c r="A332" s="357">
        <v>43862</v>
      </c>
      <c r="B332" s="359" t="s">
        <v>22</v>
      </c>
      <c r="C332" s="359" t="s">
        <v>23</v>
      </c>
      <c r="D332" s="359" t="s">
        <v>35</v>
      </c>
      <c r="E332" s="359" t="s">
        <v>36</v>
      </c>
      <c r="F332" s="361">
        <v>32590</v>
      </c>
      <c r="G332" s="361">
        <v>370</v>
      </c>
      <c r="H332" s="361">
        <v>361</v>
      </c>
      <c r="I332" s="361">
        <f>G332-H332</f>
        <v>9</v>
      </c>
      <c r="J332" s="354">
        <v>0</v>
      </c>
      <c r="K332" s="354">
        <v>0</v>
      </c>
      <c r="L332" s="209">
        <v>361</v>
      </c>
      <c r="M332" s="167" t="s">
        <v>31</v>
      </c>
    </row>
    <row r="333" spans="1:13">
      <c r="A333" s="364"/>
      <c r="B333" s="366"/>
      <c r="C333" s="366"/>
      <c r="D333" s="366"/>
      <c r="E333" s="366"/>
      <c r="F333" s="371"/>
      <c r="G333" s="371"/>
      <c r="H333" s="371"/>
      <c r="I333" s="371"/>
      <c r="J333" s="355"/>
      <c r="K333" s="355"/>
      <c r="L333" s="209">
        <v>331</v>
      </c>
      <c r="M333" s="167" t="s">
        <v>32</v>
      </c>
    </row>
    <row r="334" spans="1:13" ht="15.75" thickBot="1">
      <c r="A334" s="358"/>
      <c r="B334" s="360"/>
      <c r="C334" s="360"/>
      <c r="D334" s="360"/>
      <c r="E334" s="360"/>
      <c r="F334" s="362"/>
      <c r="G334" s="362"/>
      <c r="H334" s="362"/>
      <c r="I334" s="362"/>
      <c r="J334" s="363"/>
      <c r="K334" s="363"/>
      <c r="L334" s="212">
        <v>21</v>
      </c>
      <c r="M334" s="170" t="s">
        <v>26</v>
      </c>
    </row>
    <row r="335" spans="1:13" ht="15.75" thickBot="1">
      <c r="A335" s="323" t="s">
        <v>19</v>
      </c>
      <c r="B335" s="324"/>
      <c r="C335" s="324"/>
      <c r="D335" s="324"/>
      <c r="E335" s="325"/>
      <c r="F335" s="8">
        <f t="shared" ref="F335:K335" si="22">SUM(F322:F334)</f>
        <v>93095</v>
      </c>
      <c r="G335" s="8">
        <f t="shared" si="22"/>
        <v>3145</v>
      </c>
      <c r="H335" s="8">
        <f t="shared" si="22"/>
        <v>1142</v>
      </c>
      <c r="I335" s="8">
        <f t="shared" si="22"/>
        <v>2598</v>
      </c>
      <c r="J335" s="8">
        <f t="shared" si="22"/>
        <v>0</v>
      </c>
      <c r="K335" s="8">
        <f t="shared" si="22"/>
        <v>0</v>
      </c>
      <c r="L335" s="9"/>
      <c r="M335" s="10"/>
    </row>
    <row r="337" spans="1:13" ht="279.75" customHeight="1">
      <c r="A337" s="347" t="s">
        <v>57</v>
      </c>
      <c r="B337" s="347"/>
      <c r="C337" s="347"/>
      <c r="D337" s="347"/>
      <c r="E337" s="347"/>
      <c r="F337" s="347"/>
      <c r="G337" s="347"/>
      <c r="H337" s="347"/>
      <c r="I337" s="347"/>
      <c r="J337" s="347"/>
      <c r="K337" s="347"/>
      <c r="L337" s="347"/>
      <c r="M337" s="347"/>
    </row>
  </sheetData>
  <mergeCells count="1070">
    <mergeCell ref="K18:K19"/>
    <mergeCell ref="A20:E20"/>
    <mergeCell ref="B18:B19"/>
    <mergeCell ref="C18:C19"/>
    <mergeCell ref="D18:D19"/>
    <mergeCell ref="E18:E19"/>
    <mergeCell ref="F18:F19"/>
    <mergeCell ref="G18:G19"/>
    <mergeCell ref="H18:H19"/>
    <mergeCell ref="I18:I19"/>
    <mergeCell ref="J18:J19"/>
    <mergeCell ref="E31:E32"/>
    <mergeCell ref="F31:F32"/>
    <mergeCell ref="G31:G32"/>
    <mergeCell ref="H31:H32"/>
    <mergeCell ref="I31:I32"/>
    <mergeCell ref="J31:J32"/>
    <mergeCell ref="K31:K32"/>
    <mergeCell ref="A33:E33"/>
    <mergeCell ref="A11:A12"/>
    <mergeCell ref="B11:B12"/>
    <mergeCell ref="C11:C12"/>
    <mergeCell ref="D11:D12"/>
    <mergeCell ref="E11:E12"/>
    <mergeCell ref="F11:F12"/>
    <mergeCell ref="G11:G12"/>
    <mergeCell ref="H11:H12"/>
    <mergeCell ref="I11:I12"/>
    <mergeCell ref="J11:J12"/>
    <mergeCell ref="K11:K12"/>
    <mergeCell ref="A13:A14"/>
    <mergeCell ref="B13:B14"/>
    <mergeCell ref="C13:C14"/>
    <mergeCell ref="D13:D14"/>
    <mergeCell ref="E13:E14"/>
    <mergeCell ref="A24:A25"/>
    <mergeCell ref="B24:B25"/>
    <mergeCell ref="C24:C25"/>
    <mergeCell ref="D24:D25"/>
    <mergeCell ref="E24:E25"/>
    <mergeCell ref="F24:F25"/>
    <mergeCell ref="G24:G25"/>
    <mergeCell ref="H24:H25"/>
    <mergeCell ref="A26:A27"/>
    <mergeCell ref="B26:B27"/>
    <mergeCell ref="C26:C27"/>
    <mergeCell ref="D26:D27"/>
    <mergeCell ref="E26:E27"/>
    <mergeCell ref="F26:F27"/>
    <mergeCell ref="G26:G27"/>
    <mergeCell ref="H26:H27"/>
    <mergeCell ref="A28:A30"/>
    <mergeCell ref="B28:B30"/>
    <mergeCell ref="C28:C30"/>
    <mergeCell ref="D28:D30"/>
    <mergeCell ref="E28:E30"/>
    <mergeCell ref="F28:F30"/>
    <mergeCell ref="G28:G30"/>
    <mergeCell ref="I26:I27"/>
    <mergeCell ref="J26:J27"/>
    <mergeCell ref="K26:K27"/>
    <mergeCell ref="H28:H30"/>
    <mergeCell ref="I28:I30"/>
    <mergeCell ref="J28:J30"/>
    <mergeCell ref="K28:K30"/>
    <mergeCell ref="A31:A32"/>
    <mergeCell ref="B31:B32"/>
    <mergeCell ref="C31:C32"/>
    <mergeCell ref="D31:D32"/>
    <mergeCell ref="F13:F14"/>
    <mergeCell ref="G13:G14"/>
    <mergeCell ref="H13:H14"/>
    <mergeCell ref="I13:I14"/>
    <mergeCell ref="A15:A17"/>
    <mergeCell ref="B15:B17"/>
    <mergeCell ref="C15:C17"/>
    <mergeCell ref="D15:D17"/>
    <mergeCell ref="E15:E17"/>
    <mergeCell ref="F15:F17"/>
    <mergeCell ref="G15:G17"/>
    <mergeCell ref="H15:H17"/>
    <mergeCell ref="I15:I17"/>
    <mergeCell ref="I24:I25"/>
    <mergeCell ref="J24:J25"/>
    <mergeCell ref="K24:K25"/>
    <mergeCell ref="L24:L25"/>
    <mergeCell ref="L11:L12"/>
    <mergeCell ref="J13:J14"/>
    <mergeCell ref="K13:K14"/>
    <mergeCell ref="J15:J17"/>
    <mergeCell ref="K15:K17"/>
    <mergeCell ref="A18:A19"/>
    <mergeCell ref="J57:J58"/>
    <mergeCell ref="K57:K58"/>
    <mergeCell ref="A59:E59"/>
    <mergeCell ref="A57:A58"/>
    <mergeCell ref="B57:B58"/>
    <mergeCell ref="C57:C58"/>
    <mergeCell ref="D57:D58"/>
    <mergeCell ref="E57:E58"/>
    <mergeCell ref="F57:F58"/>
    <mergeCell ref="G57:G58"/>
    <mergeCell ref="H57:H58"/>
    <mergeCell ref="I57:I58"/>
    <mergeCell ref="J52:J53"/>
    <mergeCell ref="K52:K53"/>
    <mergeCell ref="A54:A56"/>
    <mergeCell ref="B54:B56"/>
    <mergeCell ref="C54:C56"/>
    <mergeCell ref="D54:D56"/>
    <mergeCell ref="E54:E56"/>
    <mergeCell ref="F54:F56"/>
    <mergeCell ref="G54:G56"/>
    <mergeCell ref="H54:H56"/>
    <mergeCell ref="I54:I56"/>
    <mergeCell ref="J54:J56"/>
    <mergeCell ref="K54:K56"/>
    <mergeCell ref="A52:A53"/>
    <mergeCell ref="B52:B53"/>
    <mergeCell ref="C52:C53"/>
    <mergeCell ref="D52:D53"/>
    <mergeCell ref="E52:E53"/>
    <mergeCell ref="F52:F53"/>
    <mergeCell ref="G52:G53"/>
    <mergeCell ref="H52:H53"/>
    <mergeCell ref="I52:I53"/>
    <mergeCell ref="A34:M34"/>
    <mergeCell ref="A50:A51"/>
    <mergeCell ref="B50:B51"/>
    <mergeCell ref="C50:C51"/>
    <mergeCell ref="D50:D51"/>
    <mergeCell ref="E50:E51"/>
    <mergeCell ref="F50:F51"/>
    <mergeCell ref="G50:G51"/>
    <mergeCell ref="H50:H51"/>
    <mergeCell ref="I50:I51"/>
    <mergeCell ref="J50:J51"/>
    <mergeCell ref="K50:K51"/>
    <mergeCell ref="L50:L51"/>
    <mergeCell ref="A37:A38"/>
    <mergeCell ref="B37:B38"/>
    <mergeCell ref="C37:C38"/>
    <mergeCell ref="D37:D38"/>
    <mergeCell ref="E37:E38"/>
    <mergeCell ref="F37:F38"/>
    <mergeCell ref="G37:G38"/>
    <mergeCell ref="H37:H38"/>
    <mergeCell ref="I37:I38"/>
    <mergeCell ref="J37:J38"/>
    <mergeCell ref="K37:K38"/>
    <mergeCell ref="J81:J82"/>
    <mergeCell ref="K81:K82"/>
    <mergeCell ref="A83:E83"/>
    <mergeCell ref="A81:A82"/>
    <mergeCell ref="B81:B82"/>
    <mergeCell ref="C81:C82"/>
    <mergeCell ref="D81:D82"/>
    <mergeCell ref="E81:E82"/>
    <mergeCell ref="F81:F82"/>
    <mergeCell ref="G81:G82"/>
    <mergeCell ref="H81:H82"/>
    <mergeCell ref="I81:I82"/>
    <mergeCell ref="J77:J78"/>
    <mergeCell ref="K77:K78"/>
    <mergeCell ref="A79:A80"/>
    <mergeCell ref="B79:B80"/>
    <mergeCell ref="C79:C80"/>
    <mergeCell ref="D79:D80"/>
    <mergeCell ref="E79:E80"/>
    <mergeCell ref="F79:F80"/>
    <mergeCell ref="G79:G80"/>
    <mergeCell ref="H79:H80"/>
    <mergeCell ref="I79:I80"/>
    <mergeCell ref="J79:J80"/>
    <mergeCell ref="K79:K80"/>
    <mergeCell ref="A77:A78"/>
    <mergeCell ref="B77:B78"/>
    <mergeCell ref="C77:C78"/>
    <mergeCell ref="D77:D78"/>
    <mergeCell ref="E77:E78"/>
    <mergeCell ref="F77:F78"/>
    <mergeCell ref="G77:G78"/>
    <mergeCell ref="H77:H78"/>
    <mergeCell ref="I77:I78"/>
    <mergeCell ref="A72:M72"/>
    <mergeCell ref="A75:A76"/>
    <mergeCell ref="B75:B76"/>
    <mergeCell ref="C75:C76"/>
    <mergeCell ref="D75:D76"/>
    <mergeCell ref="E75:E76"/>
    <mergeCell ref="F75:F76"/>
    <mergeCell ref="G75:G76"/>
    <mergeCell ref="H75:H76"/>
    <mergeCell ref="I75:I76"/>
    <mergeCell ref="J75:J76"/>
    <mergeCell ref="K75:K76"/>
    <mergeCell ref="L75:L76"/>
    <mergeCell ref="A119:E119"/>
    <mergeCell ref="J115:J116"/>
    <mergeCell ref="K115:K116"/>
    <mergeCell ref="A117:A118"/>
    <mergeCell ref="B117:B118"/>
    <mergeCell ref="C117:C118"/>
    <mergeCell ref="D117:D118"/>
    <mergeCell ref="E117:E118"/>
    <mergeCell ref="F117:F118"/>
    <mergeCell ref="G117:G118"/>
    <mergeCell ref="H117:H118"/>
    <mergeCell ref="I117:I118"/>
    <mergeCell ref="J117:J118"/>
    <mergeCell ref="K117:K118"/>
    <mergeCell ref="A115:A116"/>
    <mergeCell ref="B115:B116"/>
    <mergeCell ref="C115:C116"/>
    <mergeCell ref="D115:D116"/>
    <mergeCell ref="E115:E116"/>
    <mergeCell ref="F115:F116"/>
    <mergeCell ref="G115:G116"/>
    <mergeCell ref="H115:H116"/>
    <mergeCell ref="I115:I116"/>
    <mergeCell ref="J111:J112"/>
    <mergeCell ref="K111:K112"/>
    <mergeCell ref="L111:L112"/>
    <mergeCell ref="A113:A114"/>
    <mergeCell ref="B113:B114"/>
    <mergeCell ref="C113:C114"/>
    <mergeCell ref="D113:D114"/>
    <mergeCell ref="E113:E114"/>
    <mergeCell ref="F113:F114"/>
    <mergeCell ref="G113:G114"/>
    <mergeCell ref="H113:H114"/>
    <mergeCell ref="I113:I114"/>
    <mergeCell ref="J113:J114"/>
    <mergeCell ref="K113:K114"/>
    <mergeCell ref="A111:A112"/>
    <mergeCell ref="B111:B112"/>
    <mergeCell ref="C111:C112"/>
    <mergeCell ref="D111:D112"/>
    <mergeCell ref="E111:E112"/>
    <mergeCell ref="F111:F112"/>
    <mergeCell ref="G111:G112"/>
    <mergeCell ref="H111:H112"/>
    <mergeCell ref="I111:I112"/>
    <mergeCell ref="A143:E143"/>
    <mergeCell ref="E135:E136"/>
    <mergeCell ref="F135:F136"/>
    <mergeCell ref="G135:G136"/>
    <mergeCell ref="H135:H136"/>
    <mergeCell ref="I135:I136"/>
    <mergeCell ref="J135:J136"/>
    <mergeCell ref="K135:K136"/>
    <mergeCell ref="L135:L136"/>
    <mergeCell ref="E137:E138"/>
    <mergeCell ref="F137:F138"/>
    <mergeCell ref="G137:G138"/>
    <mergeCell ref="H137:H138"/>
    <mergeCell ref="I137:I138"/>
    <mergeCell ref="J137:J138"/>
    <mergeCell ref="K137:K138"/>
    <mergeCell ref="E139:E140"/>
    <mergeCell ref="F139:F140"/>
    <mergeCell ref="G139:G140"/>
    <mergeCell ref="H139:H140"/>
    <mergeCell ref="I139:I140"/>
    <mergeCell ref="J139:J140"/>
    <mergeCell ref="K139:K140"/>
    <mergeCell ref="E141:E142"/>
    <mergeCell ref="K141:K142"/>
    <mergeCell ref="A139:A140"/>
    <mergeCell ref="B139:B140"/>
    <mergeCell ref="C139:C140"/>
    <mergeCell ref="D139:D140"/>
    <mergeCell ref="A137:A138"/>
    <mergeCell ref="B137:B138"/>
    <mergeCell ref="C137:C138"/>
    <mergeCell ref="D137:D138"/>
    <mergeCell ref="A141:A142"/>
    <mergeCell ref="B141:B142"/>
    <mergeCell ref="C141:C142"/>
    <mergeCell ref="D141:D142"/>
    <mergeCell ref="F141:F142"/>
    <mergeCell ref="G141:G142"/>
    <mergeCell ref="H141:H142"/>
    <mergeCell ref="I141:I142"/>
    <mergeCell ref="J141:J142"/>
    <mergeCell ref="A135:A136"/>
    <mergeCell ref="B135:B136"/>
    <mergeCell ref="C135:C136"/>
    <mergeCell ref="D135:D136"/>
    <mergeCell ref="J156:J158"/>
    <mergeCell ref="K156:K158"/>
    <mergeCell ref="A159:E159"/>
    <mergeCell ref="A156:A158"/>
    <mergeCell ref="B156:B158"/>
    <mergeCell ref="C156:C158"/>
    <mergeCell ref="D156:D158"/>
    <mergeCell ref="E156:E158"/>
    <mergeCell ref="F156:F158"/>
    <mergeCell ref="G156:G158"/>
    <mergeCell ref="H156:H158"/>
    <mergeCell ref="I156:I158"/>
    <mergeCell ref="I150:I152"/>
    <mergeCell ref="J150:J152"/>
    <mergeCell ref="K150:K152"/>
    <mergeCell ref="A153:A155"/>
    <mergeCell ref="B153:B155"/>
    <mergeCell ref="C153:C155"/>
    <mergeCell ref="D153:D155"/>
    <mergeCell ref="E153:E155"/>
    <mergeCell ref="F153:F155"/>
    <mergeCell ref="G153:G155"/>
    <mergeCell ref="H153:H155"/>
    <mergeCell ref="I153:I155"/>
    <mergeCell ref="J153:J155"/>
    <mergeCell ref="K153:K155"/>
    <mergeCell ref="J172:J174"/>
    <mergeCell ref="K172:K174"/>
    <mergeCell ref="A175:E175"/>
    <mergeCell ref="I172:I174"/>
    <mergeCell ref="J166:J168"/>
    <mergeCell ref="K166:K168"/>
    <mergeCell ref="I169:I171"/>
    <mergeCell ref="J169:J171"/>
    <mergeCell ref="K169:K171"/>
    <mergeCell ref="A166:A168"/>
    <mergeCell ref="B166:B168"/>
    <mergeCell ref="C166:C168"/>
    <mergeCell ref="D166:D168"/>
    <mergeCell ref="E166:E168"/>
    <mergeCell ref="F166:F168"/>
    <mergeCell ref="G166:G168"/>
    <mergeCell ref="H166:H168"/>
    <mergeCell ref="I166:I168"/>
    <mergeCell ref="A84:M84"/>
    <mergeCell ref="A147:A149"/>
    <mergeCell ref="B147:B149"/>
    <mergeCell ref="C147:C149"/>
    <mergeCell ref="D147:D149"/>
    <mergeCell ref="E147:E149"/>
    <mergeCell ref="F147:F149"/>
    <mergeCell ref="G147:G149"/>
    <mergeCell ref="H147:H149"/>
    <mergeCell ref="I147:I149"/>
    <mergeCell ref="J147:J149"/>
    <mergeCell ref="K147:K149"/>
    <mergeCell ref="L147:L149"/>
    <mergeCell ref="A123:A124"/>
    <mergeCell ref="B123:B124"/>
    <mergeCell ref="C123:C124"/>
    <mergeCell ref="D123:D124"/>
    <mergeCell ref="E123:E124"/>
    <mergeCell ref="F123:F124"/>
    <mergeCell ref="G123:G124"/>
    <mergeCell ref="H123:H124"/>
    <mergeCell ref="I123:I124"/>
    <mergeCell ref="J123:J124"/>
    <mergeCell ref="K123:K124"/>
    <mergeCell ref="A150:A152"/>
    <mergeCell ref="B150:B152"/>
    <mergeCell ref="C150:C152"/>
    <mergeCell ref="D150:D152"/>
    <mergeCell ref="E150:E152"/>
    <mergeCell ref="F150:F152"/>
    <mergeCell ref="G150:G152"/>
    <mergeCell ref="H150:H152"/>
    <mergeCell ref="A172:A174"/>
    <mergeCell ref="B172:B174"/>
    <mergeCell ref="C172:C174"/>
    <mergeCell ref="D172:D174"/>
    <mergeCell ref="E172:E174"/>
    <mergeCell ref="F172:F174"/>
    <mergeCell ref="G172:G174"/>
    <mergeCell ref="H172:H174"/>
    <mergeCell ref="A169:A171"/>
    <mergeCell ref="B169:B171"/>
    <mergeCell ref="C169:C171"/>
    <mergeCell ref="D169:D171"/>
    <mergeCell ref="E169:E171"/>
    <mergeCell ref="F169:F171"/>
    <mergeCell ref="G169:G171"/>
    <mergeCell ref="H169:H171"/>
    <mergeCell ref="A160:M160"/>
    <mergeCell ref="A163:A165"/>
    <mergeCell ref="B163:B165"/>
    <mergeCell ref="C163:C165"/>
    <mergeCell ref="D163:D165"/>
    <mergeCell ref="E163:E165"/>
    <mergeCell ref="F163:F165"/>
    <mergeCell ref="G163:G165"/>
    <mergeCell ref="H163:H165"/>
    <mergeCell ref="I163:I165"/>
    <mergeCell ref="J163:J165"/>
    <mergeCell ref="K163:K165"/>
    <mergeCell ref="L163:L165"/>
    <mergeCell ref="J204:J206"/>
    <mergeCell ref="K204:K206"/>
    <mergeCell ref="A207:E207"/>
    <mergeCell ref="L195:L197"/>
    <mergeCell ref="A198:A200"/>
    <mergeCell ref="B198:B200"/>
    <mergeCell ref="C198:C200"/>
    <mergeCell ref="D198:D200"/>
    <mergeCell ref="E198:E200"/>
    <mergeCell ref="F198:F200"/>
    <mergeCell ref="G198:G200"/>
    <mergeCell ref="H198:H200"/>
    <mergeCell ref="I198:I200"/>
    <mergeCell ref="J198:J200"/>
    <mergeCell ref="K198:K200"/>
    <mergeCell ref="A195:A197"/>
    <mergeCell ref="B195:B197"/>
    <mergeCell ref="C195:C197"/>
    <mergeCell ref="D195:D197"/>
    <mergeCell ref="E195:E197"/>
    <mergeCell ref="F195:F197"/>
    <mergeCell ref="G195:G197"/>
    <mergeCell ref="H195:H197"/>
    <mergeCell ref="I195:I197"/>
    <mergeCell ref="J195:J197"/>
    <mergeCell ref="K195:K197"/>
    <mergeCell ref="A201:A203"/>
    <mergeCell ref="B201:B203"/>
    <mergeCell ref="C201:C203"/>
    <mergeCell ref="D201:D203"/>
    <mergeCell ref="E201:E203"/>
    <mergeCell ref="F201:F203"/>
    <mergeCell ref="G201:G203"/>
    <mergeCell ref="H201:H203"/>
    <mergeCell ref="I201:I203"/>
    <mergeCell ref="J201:J203"/>
    <mergeCell ref="K201:K203"/>
    <mergeCell ref="A204:A206"/>
    <mergeCell ref="B204:B206"/>
    <mergeCell ref="C204:C206"/>
    <mergeCell ref="D204:D206"/>
    <mergeCell ref="E204:E206"/>
    <mergeCell ref="F204:F206"/>
    <mergeCell ref="G204:G206"/>
    <mergeCell ref="H204:H206"/>
    <mergeCell ref="I204:I206"/>
    <mergeCell ref="A255:E255"/>
    <mergeCell ref="A240:M240"/>
    <mergeCell ref="A243:A245"/>
    <mergeCell ref="B243:B245"/>
    <mergeCell ref="C243:C245"/>
    <mergeCell ref="D243:D245"/>
    <mergeCell ref="E243:E245"/>
    <mergeCell ref="F243:F245"/>
    <mergeCell ref="G243:G245"/>
    <mergeCell ref="H243:H245"/>
    <mergeCell ref="A246:A248"/>
    <mergeCell ref="B246:B248"/>
    <mergeCell ref="C246:C248"/>
    <mergeCell ref="D246:D248"/>
    <mergeCell ref="E246:E248"/>
    <mergeCell ref="F246:F248"/>
    <mergeCell ref="G246:G248"/>
    <mergeCell ref="J246:J248"/>
    <mergeCell ref="K246:K248"/>
    <mergeCell ref="H249:H251"/>
    <mergeCell ref="I249:I251"/>
    <mergeCell ref="J249:J251"/>
    <mergeCell ref="K249:K251"/>
    <mergeCell ref="A252:A254"/>
    <mergeCell ref="B252:B254"/>
    <mergeCell ref="C252:C254"/>
    <mergeCell ref="D252:D254"/>
    <mergeCell ref="H246:H248"/>
    <mergeCell ref="A249:A251"/>
    <mergeCell ref="B249:B251"/>
    <mergeCell ref="C249:C251"/>
    <mergeCell ref="D249:D251"/>
    <mergeCell ref="E249:E251"/>
    <mergeCell ref="F249:F251"/>
    <mergeCell ref="G249:G251"/>
    <mergeCell ref="I246:I248"/>
    <mergeCell ref="E252:E254"/>
    <mergeCell ref="F252:F254"/>
    <mergeCell ref="G252:G254"/>
    <mergeCell ref="H252:H254"/>
    <mergeCell ref="I252:I254"/>
    <mergeCell ref="J252:J254"/>
    <mergeCell ref="K252:K254"/>
    <mergeCell ref="I243:I245"/>
    <mergeCell ref="J243:J245"/>
    <mergeCell ref="K243:K245"/>
    <mergeCell ref="L243:L245"/>
    <mergeCell ref="A271:E271"/>
    <mergeCell ref="J265:J267"/>
    <mergeCell ref="K265:K267"/>
    <mergeCell ref="A268:A270"/>
    <mergeCell ref="B268:B270"/>
    <mergeCell ref="C268:C270"/>
    <mergeCell ref="D268:D270"/>
    <mergeCell ref="E268:E270"/>
    <mergeCell ref="F268:F270"/>
    <mergeCell ref="G268:G270"/>
    <mergeCell ref="H268:H270"/>
    <mergeCell ref="I268:I270"/>
    <mergeCell ref="J268:J270"/>
    <mergeCell ref="K268:K270"/>
    <mergeCell ref="A265:A267"/>
    <mergeCell ref="B265:B267"/>
    <mergeCell ref="C265:C267"/>
    <mergeCell ref="D265:D267"/>
    <mergeCell ref="E265:E267"/>
    <mergeCell ref="F265:F267"/>
    <mergeCell ref="G265:G267"/>
    <mergeCell ref="H265:H267"/>
    <mergeCell ref="I265:I267"/>
    <mergeCell ref="J259:J261"/>
    <mergeCell ref="K259:K261"/>
    <mergeCell ref="L259:L261"/>
    <mergeCell ref="A262:A264"/>
    <mergeCell ref="B262:B264"/>
    <mergeCell ref="C262:C264"/>
    <mergeCell ref="D262:D264"/>
    <mergeCell ref="E262:E264"/>
    <mergeCell ref="F262:F264"/>
    <mergeCell ref="G262:G264"/>
    <mergeCell ref="H262:H264"/>
    <mergeCell ref="I262:I264"/>
    <mergeCell ref="J262:J264"/>
    <mergeCell ref="K262:K264"/>
    <mergeCell ref="A259:A261"/>
    <mergeCell ref="B259:B261"/>
    <mergeCell ref="C259:C261"/>
    <mergeCell ref="D259:D261"/>
    <mergeCell ref="E259:E261"/>
    <mergeCell ref="F259:F261"/>
    <mergeCell ref="G259:G261"/>
    <mergeCell ref="H259:H261"/>
    <mergeCell ref="I259:I261"/>
    <mergeCell ref="I313:I315"/>
    <mergeCell ref="J313:J315"/>
    <mergeCell ref="K313:K315"/>
    <mergeCell ref="A316:A318"/>
    <mergeCell ref="B316:B318"/>
    <mergeCell ref="C316:C318"/>
    <mergeCell ref="D316:D318"/>
    <mergeCell ref="E316:E318"/>
    <mergeCell ref="F316:F318"/>
    <mergeCell ref="G316:G318"/>
    <mergeCell ref="H316:H318"/>
    <mergeCell ref="I316:I318"/>
    <mergeCell ref="J316:J318"/>
    <mergeCell ref="K316:K318"/>
    <mergeCell ref="F313:F315"/>
    <mergeCell ref="G313:G315"/>
    <mergeCell ref="H313:H315"/>
    <mergeCell ref="I307:I309"/>
    <mergeCell ref="J307:J309"/>
    <mergeCell ref="K307:K309"/>
    <mergeCell ref="E291:E293"/>
    <mergeCell ref="F291:F293"/>
    <mergeCell ref="A297:A299"/>
    <mergeCell ref="B297:B299"/>
    <mergeCell ref="L307:L309"/>
    <mergeCell ref="G310:G312"/>
    <mergeCell ref="H310:H312"/>
    <mergeCell ref="I310:I312"/>
    <mergeCell ref="J310:J312"/>
    <mergeCell ref="K310:K312"/>
    <mergeCell ref="G307:G309"/>
    <mergeCell ref="F307:F309"/>
    <mergeCell ref="A310:A312"/>
    <mergeCell ref="B310:B312"/>
    <mergeCell ref="C310:C312"/>
    <mergeCell ref="D310:D312"/>
    <mergeCell ref="E310:E312"/>
    <mergeCell ref="F310:F312"/>
    <mergeCell ref="H307:H309"/>
    <mergeCell ref="K294:K296"/>
    <mergeCell ref="G291:G293"/>
    <mergeCell ref="A335:E335"/>
    <mergeCell ref="A307:A309"/>
    <mergeCell ref="B307:B309"/>
    <mergeCell ref="C307:C309"/>
    <mergeCell ref="D307:D309"/>
    <mergeCell ref="E307:E309"/>
    <mergeCell ref="A313:A315"/>
    <mergeCell ref="B313:B315"/>
    <mergeCell ref="B326:B328"/>
    <mergeCell ref="C332:C334"/>
    <mergeCell ref="D332:D334"/>
    <mergeCell ref="E332:E334"/>
    <mergeCell ref="A329:A331"/>
    <mergeCell ref="B329:B331"/>
    <mergeCell ref="C329:C331"/>
    <mergeCell ref="D329:D331"/>
    <mergeCell ref="A332:A334"/>
    <mergeCell ref="A319:E319"/>
    <mergeCell ref="B332:B334"/>
    <mergeCell ref="E329:E331"/>
    <mergeCell ref="A326:A328"/>
    <mergeCell ref="C313:C315"/>
    <mergeCell ref="D313:D315"/>
    <mergeCell ref="E313:E315"/>
    <mergeCell ref="L323:L325"/>
    <mergeCell ref="C326:C328"/>
    <mergeCell ref="D326:D328"/>
    <mergeCell ref="E326:E328"/>
    <mergeCell ref="F326:F328"/>
    <mergeCell ref="G326:G328"/>
    <mergeCell ref="C323:C325"/>
    <mergeCell ref="D323:D325"/>
    <mergeCell ref="E323:E325"/>
    <mergeCell ref="F323:F325"/>
    <mergeCell ref="G323:G325"/>
    <mergeCell ref="F329:F331"/>
    <mergeCell ref="A337:M337"/>
    <mergeCell ref="A5:M5"/>
    <mergeCell ref="F332:F334"/>
    <mergeCell ref="G332:G334"/>
    <mergeCell ref="H332:H334"/>
    <mergeCell ref="I332:I334"/>
    <mergeCell ref="J332:J334"/>
    <mergeCell ref="K332:K334"/>
    <mergeCell ref="G329:G331"/>
    <mergeCell ref="H329:H331"/>
    <mergeCell ref="I329:I331"/>
    <mergeCell ref="J329:J331"/>
    <mergeCell ref="K329:K331"/>
    <mergeCell ref="K326:K328"/>
    <mergeCell ref="H323:H325"/>
    <mergeCell ref="I323:I325"/>
    <mergeCell ref="J323:J325"/>
    <mergeCell ref="A323:A325"/>
    <mergeCell ref="B323:B325"/>
    <mergeCell ref="H326:H328"/>
    <mergeCell ref="I326:I328"/>
    <mergeCell ref="J326:J328"/>
    <mergeCell ref="K323:K325"/>
    <mergeCell ref="A256:M256"/>
    <mergeCell ref="C297:C299"/>
    <mergeCell ref="D297:D299"/>
    <mergeCell ref="E297:E299"/>
    <mergeCell ref="F297:F299"/>
    <mergeCell ref="A300:A302"/>
    <mergeCell ref="B300:B302"/>
    <mergeCell ref="G297:G299"/>
    <mergeCell ref="H297:H299"/>
    <mergeCell ref="H300:H302"/>
    <mergeCell ref="I297:I299"/>
    <mergeCell ref="J297:J299"/>
    <mergeCell ref="K297:K299"/>
    <mergeCell ref="L291:L293"/>
    <mergeCell ref="A294:A296"/>
    <mergeCell ref="B294:B296"/>
    <mergeCell ref="C294:C296"/>
    <mergeCell ref="D294:D296"/>
    <mergeCell ref="E294:E296"/>
    <mergeCell ref="F294:F296"/>
    <mergeCell ref="G294:G296"/>
    <mergeCell ref="H294:H296"/>
    <mergeCell ref="I294:I296"/>
    <mergeCell ref="J294:J296"/>
    <mergeCell ref="H291:H293"/>
    <mergeCell ref="I291:I293"/>
    <mergeCell ref="J291:J293"/>
    <mergeCell ref="K291:K293"/>
    <mergeCell ref="A291:A293"/>
    <mergeCell ref="B291:B293"/>
    <mergeCell ref="C291:C293"/>
    <mergeCell ref="D291:D293"/>
    <mergeCell ref="I300:I302"/>
    <mergeCell ref="J300:J302"/>
    <mergeCell ref="K300:K302"/>
    <mergeCell ref="A303:E303"/>
    <mergeCell ref="C300:C302"/>
    <mergeCell ref="D300:D302"/>
    <mergeCell ref="E300:E302"/>
    <mergeCell ref="F300:F302"/>
    <mergeCell ref="G300:G302"/>
    <mergeCell ref="J275:J277"/>
    <mergeCell ref="K275:K277"/>
    <mergeCell ref="L275:L277"/>
    <mergeCell ref="A278:A280"/>
    <mergeCell ref="B278:B280"/>
    <mergeCell ref="C278:C280"/>
    <mergeCell ref="D278:D280"/>
    <mergeCell ref="E278:E280"/>
    <mergeCell ref="F278:F280"/>
    <mergeCell ref="G278:G280"/>
    <mergeCell ref="H278:H280"/>
    <mergeCell ref="I278:I280"/>
    <mergeCell ref="J278:J280"/>
    <mergeCell ref="K278:K280"/>
    <mergeCell ref="A275:A277"/>
    <mergeCell ref="B275:B277"/>
    <mergeCell ref="C275:C277"/>
    <mergeCell ref="D275:D277"/>
    <mergeCell ref="E275:E277"/>
    <mergeCell ref="F275:F277"/>
    <mergeCell ref="G275:G277"/>
    <mergeCell ref="H275:H277"/>
    <mergeCell ref="I275:I277"/>
    <mergeCell ref="A287:E287"/>
    <mergeCell ref="J281:J283"/>
    <mergeCell ref="K281:K283"/>
    <mergeCell ref="A284:A286"/>
    <mergeCell ref="B284:B286"/>
    <mergeCell ref="C284:C286"/>
    <mergeCell ref="D284:D286"/>
    <mergeCell ref="E284:E286"/>
    <mergeCell ref="F284:F286"/>
    <mergeCell ref="G284:G286"/>
    <mergeCell ref="H284:H286"/>
    <mergeCell ref="I284:I286"/>
    <mergeCell ref="J284:J286"/>
    <mergeCell ref="K284:K286"/>
    <mergeCell ref="A281:A283"/>
    <mergeCell ref="B281:B283"/>
    <mergeCell ref="C281:C283"/>
    <mergeCell ref="D281:D283"/>
    <mergeCell ref="E281:E283"/>
    <mergeCell ref="F281:F283"/>
    <mergeCell ref="G281:G283"/>
    <mergeCell ref="H281:H283"/>
    <mergeCell ref="I281:I283"/>
    <mergeCell ref="A224:M224"/>
    <mergeCell ref="A227:A229"/>
    <mergeCell ref="B227:B229"/>
    <mergeCell ref="C227:C229"/>
    <mergeCell ref="D227:D229"/>
    <mergeCell ref="E227:E229"/>
    <mergeCell ref="F227:F229"/>
    <mergeCell ref="G227:G229"/>
    <mergeCell ref="H227:H229"/>
    <mergeCell ref="I227:I229"/>
    <mergeCell ref="J227:J229"/>
    <mergeCell ref="K227:K229"/>
    <mergeCell ref="L227:L229"/>
    <mergeCell ref="J230:J232"/>
    <mergeCell ref="K230:K232"/>
    <mergeCell ref="A233:A235"/>
    <mergeCell ref="B233:B235"/>
    <mergeCell ref="C233:C235"/>
    <mergeCell ref="D233:D235"/>
    <mergeCell ref="E233:E235"/>
    <mergeCell ref="F233:F235"/>
    <mergeCell ref="G233:G235"/>
    <mergeCell ref="H233:H235"/>
    <mergeCell ref="I233:I235"/>
    <mergeCell ref="J233:J235"/>
    <mergeCell ref="K233:K235"/>
    <mergeCell ref="A230:A232"/>
    <mergeCell ref="B230:B232"/>
    <mergeCell ref="C230:C232"/>
    <mergeCell ref="D230:D232"/>
    <mergeCell ref="E230:E232"/>
    <mergeCell ref="F230:F232"/>
    <mergeCell ref="G230:G232"/>
    <mergeCell ref="H230:H232"/>
    <mergeCell ref="I230:I232"/>
    <mergeCell ref="J236:J238"/>
    <mergeCell ref="K236:K238"/>
    <mergeCell ref="A239:E239"/>
    <mergeCell ref="A236:A238"/>
    <mergeCell ref="B236:B238"/>
    <mergeCell ref="C236:C238"/>
    <mergeCell ref="D236:D238"/>
    <mergeCell ref="E236:E238"/>
    <mergeCell ref="F236:F238"/>
    <mergeCell ref="G236:G238"/>
    <mergeCell ref="H236:H238"/>
    <mergeCell ref="I236:I238"/>
    <mergeCell ref="A214:A216"/>
    <mergeCell ref="B214:B216"/>
    <mergeCell ref="C214:C216"/>
    <mergeCell ref="D214:D216"/>
    <mergeCell ref="E214:E216"/>
    <mergeCell ref="A176:M176"/>
    <mergeCell ref="A211:A213"/>
    <mergeCell ref="B211:B213"/>
    <mergeCell ref="C211:C213"/>
    <mergeCell ref="D211:D213"/>
    <mergeCell ref="E211:E213"/>
    <mergeCell ref="L211:L213"/>
    <mergeCell ref="G214:G216"/>
    <mergeCell ref="F211:F213"/>
    <mergeCell ref="G211:G213"/>
    <mergeCell ref="K211:K213"/>
    <mergeCell ref="I214:I216"/>
    <mergeCell ref="J214:J216"/>
    <mergeCell ref="K214:K216"/>
    <mergeCell ref="H211:H213"/>
    <mergeCell ref="I211:I213"/>
    <mergeCell ref="J211:J213"/>
    <mergeCell ref="H214:H216"/>
    <mergeCell ref="F214:F216"/>
    <mergeCell ref="K217:K219"/>
    <mergeCell ref="F220:F222"/>
    <mergeCell ref="G220:G222"/>
    <mergeCell ref="H220:H222"/>
    <mergeCell ref="I220:I222"/>
    <mergeCell ref="J220:J222"/>
    <mergeCell ref="K220:K222"/>
    <mergeCell ref="G217:G219"/>
    <mergeCell ref="A223:E223"/>
    <mergeCell ref="F217:F219"/>
    <mergeCell ref="A220:A222"/>
    <mergeCell ref="B220:B222"/>
    <mergeCell ref="C220:C222"/>
    <mergeCell ref="D220:D222"/>
    <mergeCell ref="E220:E222"/>
    <mergeCell ref="A217:A219"/>
    <mergeCell ref="B217:B219"/>
    <mergeCell ref="C217:C219"/>
    <mergeCell ref="D217:D219"/>
    <mergeCell ref="E217:E219"/>
    <mergeCell ref="H217:H219"/>
    <mergeCell ref="I217:I219"/>
    <mergeCell ref="J217:J219"/>
    <mergeCell ref="J179:J181"/>
    <mergeCell ref="K179:K181"/>
    <mergeCell ref="L179:L181"/>
    <mergeCell ref="A182:A184"/>
    <mergeCell ref="B182:B184"/>
    <mergeCell ref="C182:C184"/>
    <mergeCell ref="D182:D184"/>
    <mergeCell ref="E182:E184"/>
    <mergeCell ref="F182:F184"/>
    <mergeCell ref="G182:G184"/>
    <mergeCell ref="H182:H184"/>
    <mergeCell ref="I182:I184"/>
    <mergeCell ref="J182:J184"/>
    <mergeCell ref="K182:K184"/>
    <mergeCell ref="A179:A181"/>
    <mergeCell ref="B179:B181"/>
    <mergeCell ref="C179:C181"/>
    <mergeCell ref="D179:D181"/>
    <mergeCell ref="E179:E181"/>
    <mergeCell ref="F179:F181"/>
    <mergeCell ref="G179:G181"/>
    <mergeCell ref="H179:H181"/>
    <mergeCell ref="I179:I181"/>
    <mergeCell ref="A191:E191"/>
    <mergeCell ref="J185:J187"/>
    <mergeCell ref="K185:K187"/>
    <mergeCell ref="A188:A190"/>
    <mergeCell ref="B188:B190"/>
    <mergeCell ref="C188:C190"/>
    <mergeCell ref="D188:D190"/>
    <mergeCell ref="E188:E190"/>
    <mergeCell ref="F188:F190"/>
    <mergeCell ref="G188:G190"/>
    <mergeCell ref="H188:H190"/>
    <mergeCell ref="I188:I190"/>
    <mergeCell ref="J188:J190"/>
    <mergeCell ref="K188:K190"/>
    <mergeCell ref="A185:A187"/>
    <mergeCell ref="B185:B187"/>
    <mergeCell ref="C185:C187"/>
    <mergeCell ref="D185:D187"/>
    <mergeCell ref="E185:E187"/>
    <mergeCell ref="F185:F187"/>
    <mergeCell ref="G185:G187"/>
    <mergeCell ref="H185:H187"/>
    <mergeCell ref="I185:I187"/>
    <mergeCell ref="L123:L124"/>
    <mergeCell ref="A125:A126"/>
    <mergeCell ref="B125:B126"/>
    <mergeCell ref="C125:C126"/>
    <mergeCell ref="D125:D126"/>
    <mergeCell ref="E125:E126"/>
    <mergeCell ref="F125:F126"/>
    <mergeCell ref="G125:G126"/>
    <mergeCell ref="H125:H126"/>
    <mergeCell ref="I125:I126"/>
    <mergeCell ref="J125:J126"/>
    <mergeCell ref="K125:K126"/>
    <mergeCell ref="A131:E131"/>
    <mergeCell ref="J127:J128"/>
    <mergeCell ref="K127:K128"/>
    <mergeCell ref="A129:A130"/>
    <mergeCell ref="B129:B130"/>
    <mergeCell ref="C129:C130"/>
    <mergeCell ref="D129:D130"/>
    <mergeCell ref="E129:E130"/>
    <mergeCell ref="F129:F130"/>
    <mergeCell ref="G129:G130"/>
    <mergeCell ref="H129:H130"/>
    <mergeCell ref="I129:I130"/>
    <mergeCell ref="J129:J130"/>
    <mergeCell ref="K129:K130"/>
    <mergeCell ref="A127:A128"/>
    <mergeCell ref="B127:B128"/>
    <mergeCell ref="C127:C128"/>
    <mergeCell ref="D127:D128"/>
    <mergeCell ref="E127:E128"/>
    <mergeCell ref="F127:F128"/>
    <mergeCell ref="G127:G128"/>
    <mergeCell ref="H127:H128"/>
    <mergeCell ref="I127:I128"/>
    <mergeCell ref="J99:J100"/>
    <mergeCell ref="K99:K100"/>
    <mergeCell ref="L99:L100"/>
    <mergeCell ref="A101:A102"/>
    <mergeCell ref="B101:B102"/>
    <mergeCell ref="C101:C102"/>
    <mergeCell ref="D101:D102"/>
    <mergeCell ref="E101:E102"/>
    <mergeCell ref="F101:F102"/>
    <mergeCell ref="G101:G102"/>
    <mergeCell ref="H101:H102"/>
    <mergeCell ref="I101:I102"/>
    <mergeCell ref="J101:J102"/>
    <mergeCell ref="K101:K102"/>
    <mergeCell ref="A99:A100"/>
    <mergeCell ref="B99:B100"/>
    <mergeCell ref="C99:C100"/>
    <mergeCell ref="D99:D100"/>
    <mergeCell ref="E99:E100"/>
    <mergeCell ref="F99:F100"/>
    <mergeCell ref="G99:G100"/>
    <mergeCell ref="H99:H100"/>
    <mergeCell ref="I99:I100"/>
    <mergeCell ref="I105:I106"/>
    <mergeCell ref="J105:J106"/>
    <mergeCell ref="K105:K106"/>
    <mergeCell ref="A103:A104"/>
    <mergeCell ref="B103:B104"/>
    <mergeCell ref="C103:C104"/>
    <mergeCell ref="D103:D104"/>
    <mergeCell ref="E103:E104"/>
    <mergeCell ref="F103:F104"/>
    <mergeCell ref="G103:G104"/>
    <mergeCell ref="H103:H104"/>
    <mergeCell ref="I103:I104"/>
    <mergeCell ref="H91:H92"/>
    <mergeCell ref="I91:I92"/>
    <mergeCell ref="J91:J92"/>
    <mergeCell ref="I89:I90"/>
    <mergeCell ref="J89:J90"/>
    <mergeCell ref="K89:K90"/>
    <mergeCell ref="K91:K92"/>
    <mergeCell ref="A107:E107"/>
    <mergeCell ref="A93:A94"/>
    <mergeCell ref="B93:B94"/>
    <mergeCell ref="C93:C94"/>
    <mergeCell ref="D93:D94"/>
    <mergeCell ref="E93:E94"/>
    <mergeCell ref="F93:F94"/>
    <mergeCell ref="J103:J104"/>
    <mergeCell ref="K103:K104"/>
    <mergeCell ref="A105:A106"/>
    <mergeCell ref="B105:B106"/>
    <mergeCell ref="C105:C106"/>
    <mergeCell ref="D105:D106"/>
    <mergeCell ref="E105:E106"/>
    <mergeCell ref="F105:F106"/>
    <mergeCell ref="G105:G106"/>
    <mergeCell ref="H105:H106"/>
    <mergeCell ref="L87:L88"/>
    <mergeCell ref="A89:A90"/>
    <mergeCell ref="B89:B90"/>
    <mergeCell ref="C89:C90"/>
    <mergeCell ref="D89:D90"/>
    <mergeCell ref="E89:E90"/>
    <mergeCell ref="F89:F90"/>
    <mergeCell ref="G89:G90"/>
    <mergeCell ref="H89:H90"/>
    <mergeCell ref="G93:G94"/>
    <mergeCell ref="H93:H94"/>
    <mergeCell ref="I93:I94"/>
    <mergeCell ref="J93:J94"/>
    <mergeCell ref="K93:K94"/>
    <mergeCell ref="A95:E95"/>
    <mergeCell ref="A87:A88"/>
    <mergeCell ref="B87:B88"/>
    <mergeCell ref="C87:C88"/>
    <mergeCell ref="D87:D88"/>
    <mergeCell ref="E87:E88"/>
    <mergeCell ref="F87:F88"/>
    <mergeCell ref="G87:G88"/>
    <mergeCell ref="H87:H88"/>
    <mergeCell ref="I87:I88"/>
    <mergeCell ref="J87:J88"/>
    <mergeCell ref="K87:K88"/>
    <mergeCell ref="A91:A92"/>
    <mergeCell ref="B91:B92"/>
    <mergeCell ref="C91:C92"/>
    <mergeCell ref="D91:D92"/>
    <mergeCell ref="E91:E92"/>
    <mergeCell ref="F91:F92"/>
    <mergeCell ref="G91:G92"/>
    <mergeCell ref="A7:M7"/>
    <mergeCell ref="A67:A68"/>
    <mergeCell ref="B67:B68"/>
    <mergeCell ref="C67:C68"/>
    <mergeCell ref="D67:D68"/>
    <mergeCell ref="E67:E68"/>
    <mergeCell ref="F67:F68"/>
    <mergeCell ref="G67:G68"/>
    <mergeCell ref="H67:H68"/>
    <mergeCell ref="I67:I68"/>
    <mergeCell ref="J63:J64"/>
    <mergeCell ref="K63:K64"/>
    <mergeCell ref="A65:A66"/>
    <mergeCell ref="B65:B66"/>
    <mergeCell ref="C65:C66"/>
    <mergeCell ref="D65:D66"/>
    <mergeCell ref="E65:E66"/>
    <mergeCell ref="F65:F66"/>
    <mergeCell ref="G65:G66"/>
    <mergeCell ref="H65:H66"/>
    <mergeCell ref="I65:I66"/>
    <mergeCell ref="J65:J66"/>
    <mergeCell ref="K65:K66"/>
    <mergeCell ref="A63:A64"/>
    <mergeCell ref="A71:E71"/>
    <mergeCell ref="A60:M60"/>
    <mergeCell ref="L63:L64"/>
    <mergeCell ref="A69:A70"/>
    <mergeCell ref="B69:B70"/>
    <mergeCell ref="C69:C70"/>
    <mergeCell ref="D69:D70"/>
    <mergeCell ref="E69:E70"/>
    <mergeCell ref="F69:F70"/>
    <mergeCell ref="G69:G70"/>
    <mergeCell ref="H69:H70"/>
    <mergeCell ref="I69:I70"/>
    <mergeCell ref="J69:J70"/>
    <mergeCell ref="K69:K70"/>
    <mergeCell ref="J67:J68"/>
    <mergeCell ref="K67:K68"/>
    <mergeCell ref="B63:B64"/>
    <mergeCell ref="C63:C64"/>
    <mergeCell ref="D63:D64"/>
    <mergeCell ref="E63:E64"/>
    <mergeCell ref="F63:F64"/>
    <mergeCell ref="G63:G64"/>
    <mergeCell ref="H63:H64"/>
    <mergeCell ref="I63:I64"/>
    <mergeCell ref="L37:L38"/>
    <mergeCell ref="A39:A40"/>
    <mergeCell ref="B39:B40"/>
    <mergeCell ref="C39:C40"/>
    <mergeCell ref="D39:D40"/>
    <mergeCell ref="E39:E40"/>
    <mergeCell ref="F39:F40"/>
    <mergeCell ref="G39:G40"/>
    <mergeCell ref="H39:H40"/>
    <mergeCell ref="I39:I40"/>
    <mergeCell ref="J39:J40"/>
    <mergeCell ref="K39:K40"/>
    <mergeCell ref="A46:E46"/>
    <mergeCell ref="J41:J43"/>
    <mergeCell ref="K41:K43"/>
    <mergeCell ref="A44:A45"/>
    <mergeCell ref="B44:B45"/>
    <mergeCell ref="C44:C45"/>
    <mergeCell ref="D44:D45"/>
    <mergeCell ref="E44:E45"/>
    <mergeCell ref="F44:F45"/>
    <mergeCell ref="G44:G45"/>
    <mergeCell ref="H44:H45"/>
    <mergeCell ref="I44:I45"/>
    <mergeCell ref="J44:J45"/>
    <mergeCell ref="K44:K45"/>
    <mergeCell ref="A41:A43"/>
    <mergeCell ref="B41:B43"/>
    <mergeCell ref="C41:C43"/>
    <mergeCell ref="D41:D43"/>
    <mergeCell ref="E41:E43"/>
    <mergeCell ref="F41:F43"/>
    <mergeCell ref="G41:G43"/>
    <mergeCell ref="H41:H43"/>
    <mergeCell ref="I41:I4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M100"/>
  <sheetViews>
    <sheetView topLeftCell="A10" workbookViewId="0">
      <selection activeCell="E10" sqref="E10"/>
    </sheetView>
  </sheetViews>
  <sheetFormatPr defaultRowHeight="15"/>
  <cols>
    <col min="1" max="1" width="12.140625" bestFit="1" customWidth="1"/>
    <col min="2" max="2" width="12.5703125" customWidth="1"/>
    <col min="4" max="4" width="13.140625" customWidth="1"/>
    <col min="5" max="5" width="42" customWidth="1"/>
    <col min="6" max="7" width="12.7109375" customWidth="1"/>
    <col min="8" max="9" width="13.85546875" customWidth="1"/>
    <col min="10" max="10" width="13.28515625" customWidth="1"/>
    <col min="11" max="11" width="15.85546875" customWidth="1"/>
    <col min="12" max="12" width="14.85546875" customWidth="1"/>
    <col min="13" max="13" width="17" customWidth="1"/>
  </cols>
  <sheetData>
    <row r="1" spans="1:13" s="14" customFormat="1" ht="12.75"/>
    <row r="2" spans="1:13" s="14" customFormat="1" ht="12.75"/>
    <row r="3" spans="1:13" s="14" customFormat="1" ht="12.75"/>
    <row r="4" spans="1:13" s="14" customFormat="1" ht="12.75"/>
    <row r="5" spans="1:13" s="14" customFormat="1" ht="13.5" customHeight="1">
      <c r="A5" s="374" t="s">
        <v>21</v>
      </c>
      <c r="B5" s="374"/>
      <c r="C5" s="374"/>
      <c r="D5" s="374"/>
      <c r="E5" s="374"/>
      <c r="F5" s="374"/>
      <c r="G5" s="374"/>
      <c r="H5" s="374"/>
      <c r="I5" s="374"/>
      <c r="J5" s="374"/>
      <c r="K5" s="374"/>
      <c r="L5" s="374"/>
      <c r="M5" s="374"/>
    </row>
    <row r="6" spans="1:13" s="14" customFormat="1" ht="14.25" customHeight="1">
      <c r="A6" s="376"/>
      <c r="B6" s="377"/>
      <c r="C6" s="377"/>
      <c r="D6" s="377"/>
      <c r="E6" s="377"/>
      <c r="F6" s="377"/>
      <c r="G6" s="377"/>
      <c r="H6" s="377"/>
      <c r="I6" s="377"/>
      <c r="J6" s="377"/>
      <c r="K6" s="377"/>
      <c r="L6" s="377"/>
      <c r="M6" s="377"/>
    </row>
    <row r="7" spans="1:13" s="14" customFormat="1" ht="13.5" customHeight="1" thickBot="1">
      <c r="A7" s="378" t="s">
        <v>37</v>
      </c>
      <c r="B7" s="378"/>
      <c r="C7" s="378"/>
      <c r="D7" s="378"/>
      <c r="E7" s="378"/>
      <c r="F7" s="378"/>
      <c r="G7" s="378"/>
      <c r="H7" s="378"/>
      <c r="I7" s="378"/>
      <c r="J7" s="378"/>
      <c r="K7" s="378"/>
      <c r="L7" s="378"/>
      <c r="M7" s="378"/>
    </row>
    <row r="8" spans="1:13" s="86" customFormat="1" ht="13.5" customHeight="1" thickBot="1">
      <c r="A8" s="85"/>
      <c r="B8" s="85"/>
      <c r="C8" s="85"/>
      <c r="D8" s="85"/>
      <c r="E8" s="85"/>
      <c r="F8" s="85"/>
      <c r="G8" s="85"/>
      <c r="H8" s="85"/>
      <c r="I8" s="85"/>
      <c r="J8" s="85"/>
      <c r="K8" s="85"/>
      <c r="L8" s="85"/>
      <c r="M8" s="85"/>
    </row>
    <row r="9" spans="1:13" s="155" customFormat="1" ht="71.25">
      <c r="A9" s="156" t="s">
        <v>0</v>
      </c>
      <c r="B9" s="157" t="s">
        <v>1</v>
      </c>
      <c r="C9" s="157" t="s">
        <v>2</v>
      </c>
      <c r="D9" s="158" t="s">
        <v>3</v>
      </c>
      <c r="E9" s="158" t="s">
        <v>4</v>
      </c>
      <c r="F9" s="159" t="s">
        <v>5</v>
      </c>
      <c r="G9" s="158" t="s">
        <v>6</v>
      </c>
      <c r="H9" s="158" t="s">
        <v>10</v>
      </c>
      <c r="I9" s="158" t="s">
        <v>11</v>
      </c>
      <c r="J9" s="158" t="s">
        <v>8</v>
      </c>
      <c r="K9" s="158" t="s">
        <v>9</v>
      </c>
      <c r="L9" s="159" t="s">
        <v>7</v>
      </c>
      <c r="M9" s="160" t="s">
        <v>20</v>
      </c>
    </row>
    <row r="10" spans="1:13" s="155" customFormat="1" ht="39" thickBot="1">
      <c r="A10" s="292">
        <v>43890</v>
      </c>
      <c r="B10" s="277" t="s">
        <v>38</v>
      </c>
      <c r="C10" s="277" t="s">
        <v>39</v>
      </c>
      <c r="D10" s="277" t="s">
        <v>40</v>
      </c>
      <c r="E10" s="165" t="s">
        <v>30</v>
      </c>
      <c r="F10" s="278">
        <v>14065</v>
      </c>
      <c r="G10" s="162">
        <v>0</v>
      </c>
      <c r="H10" s="162">
        <v>0</v>
      </c>
      <c r="I10" s="163">
        <v>0</v>
      </c>
      <c r="J10" s="163">
        <v>0</v>
      </c>
      <c r="K10" s="163">
        <v>0</v>
      </c>
      <c r="L10" s="163">
        <v>0</v>
      </c>
      <c r="M10" s="164" t="s">
        <v>41</v>
      </c>
    </row>
    <row r="11" spans="1:13" s="155" customFormat="1" ht="13.5" customHeight="1" thickBot="1">
      <c r="A11" s="302" t="s">
        <v>19</v>
      </c>
      <c r="B11" s="303"/>
      <c r="C11" s="303"/>
      <c r="D11" s="303"/>
      <c r="E11" s="303"/>
      <c r="F11" s="8">
        <f>F10</f>
        <v>14065</v>
      </c>
      <c r="G11" s="8">
        <f t="shared" ref="G11:L11" si="0">G10</f>
        <v>0</v>
      </c>
      <c r="H11" s="8">
        <f t="shared" si="0"/>
        <v>0</v>
      </c>
      <c r="I11" s="8">
        <f t="shared" si="0"/>
        <v>0</v>
      </c>
      <c r="J11" s="8">
        <f t="shared" si="0"/>
        <v>0</v>
      </c>
      <c r="K11" s="8">
        <f t="shared" si="0"/>
        <v>0</v>
      </c>
      <c r="L11" s="8">
        <f t="shared" si="0"/>
        <v>0</v>
      </c>
      <c r="M11" s="10"/>
    </row>
    <row r="12" spans="1:13" s="155" customFormat="1" ht="13.5" customHeight="1" thickBot="1">
      <c r="A12" s="85"/>
      <c r="B12" s="85"/>
      <c r="C12" s="85"/>
      <c r="D12" s="85"/>
      <c r="E12" s="85"/>
      <c r="F12" s="85"/>
      <c r="G12" s="85"/>
      <c r="H12" s="85"/>
      <c r="I12" s="85"/>
      <c r="J12" s="85"/>
      <c r="K12" s="85"/>
      <c r="L12" s="85"/>
      <c r="M12" s="85"/>
    </row>
    <row r="13" spans="1:13" s="155" customFormat="1" ht="71.25">
      <c r="A13" s="156" t="s">
        <v>0</v>
      </c>
      <c r="B13" s="157" t="s">
        <v>1</v>
      </c>
      <c r="C13" s="157" t="s">
        <v>2</v>
      </c>
      <c r="D13" s="158" t="s">
        <v>3</v>
      </c>
      <c r="E13" s="158" t="s">
        <v>4</v>
      </c>
      <c r="F13" s="159" t="s">
        <v>5</v>
      </c>
      <c r="G13" s="158" t="s">
        <v>6</v>
      </c>
      <c r="H13" s="158" t="s">
        <v>10</v>
      </c>
      <c r="I13" s="158" t="s">
        <v>11</v>
      </c>
      <c r="J13" s="158" t="s">
        <v>8</v>
      </c>
      <c r="K13" s="158" t="s">
        <v>9</v>
      </c>
      <c r="L13" s="159" t="s">
        <v>7</v>
      </c>
      <c r="M13" s="160" t="s">
        <v>20</v>
      </c>
    </row>
    <row r="14" spans="1:13" s="155" customFormat="1" ht="39" thickBot="1">
      <c r="A14" s="292">
        <v>43889</v>
      </c>
      <c r="B14" s="277" t="s">
        <v>38</v>
      </c>
      <c r="C14" s="277" t="s">
        <v>39</v>
      </c>
      <c r="D14" s="277" t="s">
        <v>40</v>
      </c>
      <c r="E14" s="165" t="s">
        <v>30</v>
      </c>
      <c r="F14" s="278">
        <v>14065</v>
      </c>
      <c r="G14" s="162">
        <v>0</v>
      </c>
      <c r="H14" s="162">
        <v>0</v>
      </c>
      <c r="I14" s="163">
        <v>0</v>
      </c>
      <c r="J14" s="163">
        <v>0</v>
      </c>
      <c r="K14" s="163">
        <v>0</v>
      </c>
      <c r="L14" s="163">
        <v>0</v>
      </c>
      <c r="M14" s="164" t="s">
        <v>41</v>
      </c>
    </row>
    <row r="15" spans="1:13" s="155" customFormat="1" ht="13.5" customHeight="1" thickBot="1">
      <c r="A15" s="302" t="s">
        <v>19</v>
      </c>
      <c r="B15" s="303"/>
      <c r="C15" s="303"/>
      <c r="D15" s="303"/>
      <c r="E15" s="303"/>
      <c r="F15" s="8">
        <f>F14</f>
        <v>14065</v>
      </c>
      <c r="G15" s="8">
        <f t="shared" ref="G15:L15" si="1">G14</f>
        <v>0</v>
      </c>
      <c r="H15" s="8">
        <f t="shared" si="1"/>
        <v>0</v>
      </c>
      <c r="I15" s="8">
        <f t="shared" si="1"/>
        <v>0</v>
      </c>
      <c r="J15" s="8">
        <f t="shared" si="1"/>
        <v>0</v>
      </c>
      <c r="K15" s="8">
        <f t="shared" si="1"/>
        <v>0</v>
      </c>
      <c r="L15" s="8">
        <f t="shared" si="1"/>
        <v>0</v>
      </c>
      <c r="M15" s="10"/>
    </row>
    <row r="16" spans="1:13" s="155" customFormat="1" ht="13.5" customHeight="1" thickBot="1">
      <c r="A16" s="85"/>
      <c r="B16" s="85"/>
      <c r="C16" s="85"/>
      <c r="D16" s="85"/>
      <c r="E16" s="85"/>
      <c r="F16" s="85"/>
      <c r="G16" s="85"/>
      <c r="H16" s="85"/>
      <c r="I16" s="85"/>
      <c r="J16" s="85"/>
      <c r="K16" s="85"/>
      <c r="L16" s="85"/>
      <c r="M16" s="85"/>
    </row>
    <row r="17" spans="1:13" s="155" customFormat="1" ht="71.25">
      <c r="A17" s="156" t="s">
        <v>0</v>
      </c>
      <c r="B17" s="157" t="s">
        <v>1</v>
      </c>
      <c r="C17" s="157" t="s">
        <v>2</v>
      </c>
      <c r="D17" s="158" t="s">
        <v>3</v>
      </c>
      <c r="E17" s="158" t="s">
        <v>4</v>
      </c>
      <c r="F17" s="159" t="s">
        <v>5</v>
      </c>
      <c r="G17" s="158" t="s">
        <v>6</v>
      </c>
      <c r="H17" s="158" t="s">
        <v>10</v>
      </c>
      <c r="I17" s="158" t="s">
        <v>11</v>
      </c>
      <c r="J17" s="158" t="s">
        <v>8</v>
      </c>
      <c r="K17" s="158" t="s">
        <v>9</v>
      </c>
      <c r="L17" s="159" t="s">
        <v>7</v>
      </c>
      <c r="M17" s="160" t="s">
        <v>20</v>
      </c>
    </row>
    <row r="18" spans="1:13" s="155" customFormat="1" ht="39" thickBot="1">
      <c r="A18" s="161">
        <v>43888</v>
      </c>
      <c r="B18" s="268" t="s">
        <v>38</v>
      </c>
      <c r="C18" s="268" t="s">
        <v>39</v>
      </c>
      <c r="D18" s="268" t="s">
        <v>40</v>
      </c>
      <c r="E18" s="165" t="s">
        <v>30</v>
      </c>
      <c r="F18" s="269">
        <v>14065</v>
      </c>
      <c r="G18" s="162">
        <v>0</v>
      </c>
      <c r="H18" s="162">
        <v>0</v>
      </c>
      <c r="I18" s="163">
        <v>0</v>
      </c>
      <c r="J18" s="163">
        <v>0</v>
      </c>
      <c r="K18" s="163">
        <v>0</v>
      </c>
      <c r="L18" s="163">
        <v>0</v>
      </c>
      <c r="M18" s="164" t="s">
        <v>41</v>
      </c>
    </row>
    <row r="19" spans="1:13" s="155" customFormat="1" ht="13.5" customHeight="1" thickBot="1">
      <c r="A19" s="302" t="s">
        <v>19</v>
      </c>
      <c r="B19" s="303"/>
      <c r="C19" s="303"/>
      <c r="D19" s="303"/>
      <c r="E19" s="303"/>
      <c r="F19" s="8">
        <f>F18</f>
        <v>14065</v>
      </c>
      <c r="G19" s="8">
        <f t="shared" ref="G19:L19" si="2">G18</f>
        <v>0</v>
      </c>
      <c r="H19" s="8">
        <f t="shared" si="2"/>
        <v>0</v>
      </c>
      <c r="I19" s="8">
        <f t="shared" si="2"/>
        <v>0</v>
      </c>
      <c r="J19" s="8">
        <f t="shared" si="2"/>
        <v>0</v>
      </c>
      <c r="K19" s="8">
        <f t="shared" si="2"/>
        <v>0</v>
      </c>
      <c r="L19" s="8">
        <f t="shared" si="2"/>
        <v>0</v>
      </c>
      <c r="M19" s="10"/>
    </row>
    <row r="20" spans="1:13" s="155" customFormat="1" ht="13.5" customHeight="1" thickBot="1">
      <c r="A20" s="85"/>
      <c r="B20" s="85"/>
      <c r="C20" s="85"/>
      <c r="D20" s="85"/>
      <c r="E20" s="85"/>
      <c r="F20" s="85"/>
      <c r="G20" s="85"/>
      <c r="H20" s="85"/>
      <c r="I20" s="85"/>
      <c r="J20" s="85"/>
      <c r="K20" s="85"/>
      <c r="L20" s="85"/>
      <c r="M20" s="85"/>
    </row>
    <row r="21" spans="1:13" s="155" customFormat="1" ht="71.25">
      <c r="A21" s="156" t="s">
        <v>0</v>
      </c>
      <c r="B21" s="157" t="s">
        <v>1</v>
      </c>
      <c r="C21" s="157" t="s">
        <v>2</v>
      </c>
      <c r="D21" s="158" t="s">
        <v>3</v>
      </c>
      <c r="E21" s="158" t="s">
        <v>4</v>
      </c>
      <c r="F21" s="159" t="s">
        <v>5</v>
      </c>
      <c r="G21" s="158" t="s">
        <v>6</v>
      </c>
      <c r="H21" s="158" t="s">
        <v>10</v>
      </c>
      <c r="I21" s="158" t="s">
        <v>11</v>
      </c>
      <c r="J21" s="158" t="s">
        <v>8</v>
      </c>
      <c r="K21" s="158" t="s">
        <v>9</v>
      </c>
      <c r="L21" s="159" t="s">
        <v>7</v>
      </c>
      <c r="M21" s="160" t="s">
        <v>20</v>
      </c>
    </row>
    <row r="22" spans="1:13" s="155" customFormat="1" ht="39" thickBot="1">
      <c r="A22" s="161">
        <v>43887</v>
      </c>
      <c r="B22" s="260" t="s">
        <v>38</v>
      </c>
      <c r="C22" s="260" t="s">
        <v>39</v>
      </c>
      <c r="D22" s="260" t="s">
        <v>40</v>
      </c>
      <c r="E22" s="165" t="s">
        <v>30</v>
      </c>
      <c r="F22" s="261">
        <v>14065</v>
      </c>
      <c r="G22" s="162">
        <v>0</v>
      </c>
      <c r="H22" s="162">
        <v>0</v>
      </c>
      <c r="I22" s="163">
        <v>0</v>
      </c>
      <c r="J22" s="163">
        <v>0</v>
      </c>
      <c r="K22" s="163">
        <v>0</v>
      </c>
      <c r="L22" s="163">
        <v>0</v>
      </c>
      <c r="M22" s="164" t="s">
        <v>41</v>
      </c>
    </row>
    <row r="23" spans="1:13" s="155" customFormat="1" ht="13.5" customHeight="1" thickBot="1">
      <c r="A23" s="302" t="s">
        <v>19</v>
      </c>
      <c r="B23" s="303"/>
      <c r="C23" s="303"/>
      <c r="D23" s="303"/>
      <c r="E23" s="303"/>
      <c r="F23" s="8">
        <f>F22</f>
        <v>14065</v>
      </c>
      <c r="G23" s="8">
        <f t="shared" ref="G23:L23" si="3">G22</f>
        <v>0</v>
      </c>
      <c r="H23" s="8">
        <f t="shared" si="3"/>
        <v>0</v>
      </c>
      <c r="I23" s="8">
        <f t="shared" si="3"/>
        <v>0</v>
      </c>
      <c r="J23" s="8">
        <f t="shared" si="3"/>
        <v>0</v>
      </c>
      <c r="K23" s="8">
        <f t="shared" si="3"/>
        <v>0</v>
      </c>
      <c r="L23" s="8">
        <f t="shared" si="3"/>
        <v>0</v>
      </c>
      <c r="M23" s="10"/>
    </row>
    <row r="24" spans="1:13" s="155" customFormat="1" ht="13.5" customHeight="1" thickBot="1">
      <c r="A24" s="85"/>
      <c r="B24" s="85"/>
      <c r="C24" s="85"/>
      <c r="D24" s="85"/>
      <c r="E24" s="85"/>
      <c r="F24" s="85"/>
      <c r="G24" s="85"/>
      <c r="H24" s="85"/>
      <c r="I24" s="85"/>
      <c r="J24" s="85"/>
      <c r="K24" s="85"/>
      <c r="L24" s="85"/>
      <c r="M24" s="85"/>
    </row>
    <row r="25" spans="1:13" s="155" customFormat="1" ht="71.25">
      <c r="A25" s="156" t="s">
        <v>0</v>
      </c>
      <c r="B25" s="157" t="s">
        <v>1</v>
      </c>
      <c r="C25" s="157" t="s">
        <v>2</v>
      </c>
      <c r="D25" s="158" t="s">
        <v>3</v>
      </c>
      <c r="E25" s="158" t="s">
        <v>4</v>
      </c>
      <c r="F25" s="159" t="s">
        <v>5</v>
      </c>
      <c r="G25" s="158" t="s">
        <v>6</v>
      </c>
      <c r="H25" s="158" t="s">
        <v>10</v>
      </c>
      <c r="I25" s="158" t="s">
        <v>11</v>
      </c>
      <c r="J25" s="158" t="s">
        <v>8</v>
      </c>
      <c r="K25" s="158" t="s">
        <v>9</v>
      </c>
      <c r="L25" s="159" t="s">
        <v>7</v>
      </c>
      <c r="M25" s="160" t="s">
        <v>20</v>
      </c>
    </row>
    <row r="26" spans="1:13" s="155" customFormat="1" ht="39" thickBot="1">
      <c r="A26" s="161">
        <v>43886</v>
      </c>
      <c r="B26" s="252" t="s">
        <v>38</v>
      </c>
      <c r="C26" s="252" t="s">
        <v>39</v>
      </c>
      <c r="D26" s="252" t="s">
        <v>40</v>
      </c>
      <c r="E26" s="165" t="s">
        <v>30</v>
      </c>
      <c r="F26" s="253">
        <v>14065</v>
      </c>
      <c r="G26" s="162">
        <v>0</v>
      </c>
      <c r="H26" s="162">
        <v>0</v>
      </c>
      <c r="I26" s="163">
        <v>0</v>
      </c>
      <c r="J26" s="163">
        <v>0</v>
      </c>
      <c r="K26" s="163">
        <v>0</v>
      </c>
      <c r="L26" s="163">
        <v>0</v>
      </c>
      <c r="M26" s="164" t="s">
        <v>41</v>
      </c>
    </row>
    <row r="27" spans="1:13" s="155" customFormat="1" ht="13.5" customHeight="1" thickBot="1">
      <c r="A27" s="302" t="s">
        <v>19</v>
      </c>
      <c r="B27" s="303"/>
      <c r="C27" s="303"/>
      <c r="D27" s="303"/>
      <c r="E27" s="303"/>
      <c r="F27" s="8">
        <f>F26</f>
        <v>14065</v>
      </c>
      <c r="G27" s="8">
        <f t="shared" ref="G27:L27" si="4">G26</f>
        <v>0</v>
      </c>
      <c r="H27" s="8">
        <f t="shared" si="4"/>
        <v>0</v>
      </c>
      <c r="I27" s="8">
        <f t="shared" si="4"/>
        <v>0</v>
      </c>
      <c r="J27" s="8">
        <f t="shared" si="4"/>
        <v>0</v>
      </c>
      <c r="K27" s="8">
        <f t="shared" si="4"/>
        <v>0</v>
      </c>
      <c r="L27" s="8">
        <f t="shared" si="4"/>
        <v>0</v>
      </c>
      <c r="M27" s="10"/>
    </row>
    <row r="28" spans="1:13" s="155" customFormat="1" ht="13.5" customHeight="1" thickBot="1">
      <c r="A28" s="85"/>
      <c r="B28" s="85"/>
      <c r="C28" s="85"/>
      <c r="D28" s="85"/>
      <c r="E28" s="85"/>
      <c r="F28" s="85"/>
      <c r="G28" s="85"/>
      <c r="H28" s="85"/>
      <c r="I28" s="85"/>
      <c r="J28" s="85"/>
      <c r="K28" s="85"/>
      <c r="L28" s="85"/>
      <c r="M28" s="85"/>
    </row>
    <row r="29" spans="1:13" s="155" customFormat="1" ht="71.25">
      <c r="A29" s="156" t="s">
        <v>0</v>
      </c>
      <c r="B29" s="157" t="s">
        <v>1</v>
      </c>
      <c r="C29" s="157" t="s">
        <v>2</v>
      </c>
      <c r="D29" s="158" t="s">
        <v>3</v>
      </c>
      <c r="E29" s="158" t="s">
        <v>4</v>
      </c>
      <c r="F29" s="159" t="s">
        <v>5</v>
      </c>
      <c r="G29" s="158" t="s">
        <v>6</v>
      </c>
      <c r="H29" s="158" t="s">
        <v>10</v>
      </c>
      <c r="I29" s="158" t="s">
        <v>11</v>
      </c>
      <c r="J29" s="158" t="s">
        <v>8</v>
      </c>
      <c r="K29" s="158" t="s">
        <v>9</v>
      </c>
      <c r="L29" s="159" t="s">
        <v>7</v>
      </c>
      <c r="M29" s="160" t="s">
        <v>20</v>
      </c>
    </row>
    <row r="30" spans="1:13" s="155" customFormat="1" ht="39" thickBot="1">
      <c r="A30" s="161">
        <v>43885</v>
      </c>
      <c r="B30" s="244" t="s">
        <v>38</v>
      </c>
      <c r="C30" s="244" t="s">
        <v>39</v>
      </c>
      <c r="D30" s="244" t="s">
        <v>40</v>
      </c>
      <c r="E30" s="165" t="s">
        <v>30</v>
      </c>
      <c r="F30" s="245">
        <v>14065</v>
      </c>
      <c r="G30" s="162">
        <v>0</v>
      </c>
      <c r="H30" s="162">
        <v>0</v>
      </c>
      <c r="I30" s="163">
        <v>0</v>
      </c>
      <c r="J30" s="163">
        <v>0</v>
      </c>
      <c r="K30" s="163">
        <v>0</v>
      </c>
      <c r="L30" s="163">
        <v>0</v>
      </c>
      <c r="M30" s="164" t="s">
        <v>41</v>
      </c>
    </row>
    <row r="31" spans="1:13" s="155" customFormat="1" ht="13.5" customHeight="1" thickBot="1">
      <c r="A31" s="302" t="s">
        <v>19</v>
      </c>
      <c r="B31" s="303"/>
      <c r="C31" s="303"/>
      <c r="D31" s="303"/>
      <c r="E31" s="303"/>
      <c r="F31" s="8">
        <f>F30</f>
        <v>14065</v>
      </c>
      <c r="G31" s="8">
        <f t="shared" ref="G31:L31" si="5">G30</f>
        <v>0</v>
      </c>
      <c r="H31" s="8">
        <f t="shared" si="5"/>
        <v>0</v>
      </c>
      <c r="I31" s="8">
        <f t="shared" si="5"/>
        <v>0</v>
      </c>
      <c r="J31" s="8">
        <f t="shared" si="5"/>
        <v>0</v>
      </c>
      <c r="K31" s="8">
        <f t="shared" si="5"/>
        <v>0</v>
      </c>
      <c r="L31" s="8">
        <f t="shared" si="5"/>
        <v>0</v>
      </c>
      <c r="M31" s="10"/>
    </row>
    <row r="32" spans="1:13" s="86" customFormat="1" ht="13.5" customHeight="1" thickBot="1">
      <c r="A32" s="85"/>
      <c r="B32" s="85"/>
      <c r="C32" s="85"/>
      <c r="D32" s="85"/>
      <c r="E32" s="85"/>
      <c r="F32" s="85"/>
      <c r="G32" s="85"/>
      <c r="H32" s="85"/>
      <c r="I32" s="85"/>
      <c r="J32" s="85"/>
      <c r="K32" s="85"/>
      <c r="L32" s="85"/>
      <c r="M32" s="85"/>
    </row>
    <row r="33" spans="1:13" s="155" customFormat="1" ht="71.25">
      <c r="A33" s="156" t="s">
        <v>0</v>
      </c>
      <c r="B33" s="157" t="s">
        <v>1</v>
      </c>
      <c r="C33" s="157" t="s">
        <v>2</v>
      </c>
      <c r="D33" s="158" t="s">
        <v>3</v>
      </c>
      <c r="E33" s="158" t="s">
        <v>4</v>
      </c>
      <c r="F33" s="159" t="s">
        <v>5</v>
      </c>
      <c r="G33" s="158" t="s">
        <v>6</v>
      </c>
      <c r="H33" s="158" t="s">
        <v>10</v>
      </c>
      <c r="I33" s="158" t="s">
        <v>11</v>
      </c>
      <c r="J33" s="158" t="s">
        <v>8</v>
      </c>
      <c r="K33" s="158" t="s">
        <v>9</v>
      </c>
      <c r="L33" s="159" t="s">
        <v>7</v>
      </c>
      <c r="M33" s="160" t="s">
        <v>20</v>
      </c>
    </row>
    <row r="34" spans="1:13" s="155" customFormat="1" ht="39" thickBot="1">
      <c r="A34" s="161">
        <v>43883</v>
      </c>
      <c r="B34" s="235" t="s">
        <v>38</v>
      </c>
      <c r="C34" s="235" t="s">
        <v>39</v>
      </c>
      <c r="D34" s="235" t="s">
        <v>40</v>
      </c>
      <c r="E34" s="165" t="s">
        <v>30</v>
      </c>
      <c r="F34" s="236">
        <v>14065</v>
      </c>
      <c r="G34" s="162">
        <v>0</v>
      </c>
      <c r="H34" s="162">
        <v>0</v>
      </c>
      <c r="I34" s="163">
        <v>0</v>
      </c>
      <c r="J34" s="163">
        <v>0</v>
      </c>
      <c r="K34" s="163">
        <v>0</v>
      </c>
      <c r="L34" s="163">
        <v>0</v>
      </c>
      <c r="M34" s="164" t="s">
        <v>41</v>
      </c>
    </row>
    <row r="35" spans="1:13" s="155" customFormat="1" ht="13.5" customHeight="1" thickBot="1">
      <c r="A35" s="302" t="s">
        <v>19</v>
      </c>
      <c r="B35" s="303"/>
      <c r="C35" s="303"/>
      <c r="D35" s="303"/>
      <c r="E35" s="303"/>
      <c r="F35" s="8">
        <f>F34</f>
        <v>14065</v>
      </c>
      <c r="G35" s="8">
        <f t="shared" ref="G35:L35" si="6">G34</f>
        <v>0</v>
      </c>
      <c r="H35" s="8">
        <f t="shared" si="6"/>
        <v>0</v>
      </c>
      <c r="I35" s="8">
        <f t="shared" si="6"/>
        <v>0</v>
      </c>
      <c r="J35" s="8">
        <f t="shared" si="6"/>
        <v>0</v>
      </c>
      <c r="K35" s="8">
        <f t="shared" si="6"/>
        <v>0</v>
      </c>
      <c r="L35" s="8">
        <f t="shared" si="6"/>
        <v>0</v>
      </c>
      <c r="M35" s="10"/>
    </row>
    <row r="36" spans="1:13" s="86" customFormat="1" ht="13.5" customHeight="1" thickBot="1">
      <c r="A36" s="85"/>
      <c r="B36" s="85"/>
      <c r="C36" s="85"/>
      <c r="D36" s="85"/>
      <c r="E36" s="85"/>
      <c r="F36" s="85"/>
      <c r="G36" s="85"/>
      <c r="H36" s="85"/>
      <c r="I36" s="85"/>
      <c r="J36" s="85"/>
      <c r="K36" s="85"/>
      <c r="L36" s="85"/>
      <c r="M36" s="85"/>
    </row>
    <row r="37" spans="1:13" s="155" customFormat="1" ht="71.25">
      <c r="A37" s="156" t="s">
        <v>0</v>
      </c>
      <c r="B37" s="157" t="s">
        <v>1</v>
      </c>
      <c r="C37" s="157" t="s">
        <v>2</v>
      </c>
      <c r="D37" s="158" t="s">
        <v>3</v>
      </c>
      <c r="E37" s="158" t="s">
        <v>4</v>
      </c>
      <c r="F37" s="159" t="s">
        <v>5</v>
      </c>
      <c r="G37" s="158" t="s">
        <v>6</v>
      </c>
      <c r="H37" s="158" t="s">
        <v>10</v>
      </c>
      <c r="I37" s="158" t="s">
        <v>11</v>
      </c>
      <c r="J37" s="158" t="s">
        <v>8</v>
      </c>
      <c r="K37" s="158" t="s">
        <v>9</v>
      </c>
      <c r="L37" s="159" t="s">
        <v>7</v>
      </c>
      <c r="M37" s="160" t="s">
        <v>20</v>
      </c>
    </row>
    <row r="38" spans="1:13" s="155" customFormat="1" ht="39" thickBot="1">
      <c r="A38" s="161">
        <v>43881</v>
      </c>
      <c r="B38" s="235" t="s">
        <v>38</v>
      </c>
      <c r="C38" s="235" t="s">
        <v>39</v>
      </c>
      <c r="D38" s="235" t="s">
        <v>40</v>
      </c>
      <c r="E38" s="165" t="s">
        <v>30</v>
      </c>
      <c r="F38" s="236">
        <v>14065</v>
      </c>
      <c r="G38" s="162">
        <v>0</v>
      </c>
      <c r="H38" s="162">
        <v>0</v>
      </c>
      <c r="I38" s="163">
        <v>0</v>
      </c>
      <c r="J38" s="163">
        <v>0</v>
      </c>
      <c r="K38" s="163">
        <v>0</v>
      </c>
      <c r="L38" s="163">
        <v>0</v>
      </c>
      <c r="M38" s="164" t="s">
        <v>41</v>
      </c>
    </row>
    <row r="39" spans="1:13" s="155" customFormat="1" ht="13.5" customHeight="1" thickBot="1">
      <c r="A39" s="302" t="s">
        <v>19</v>
      </c>
      <c r="B39" s="303"/>
      <c r="C39" s="303"/>
      <c r="D39" s="303"/>
      <c r="E39" s="303"/>
      <c r="F39" s="8">
        <f>F38</f>
        <v>14065</v>
      </c>
      <c r="G39" s="8">
        <f t="shared" ref="G39:L39" si="7">G38</f>
        <v>0</v>
      </c>
      <c r="H39" s="8">
        <f t="shared" si="7"/>
        <v>0</v>
      </c>
      <c r="I39" s="8">
        <f t="shared" si="7"/>
        <v>0</v>
      </c>
      <c r="J39" s="8">
        <f t="shared" si="7"/>
        <v>0</v>
      </c>
      <c r="K39" s="8">
        <f t="shared" si="7"/>
        <v>0</v>
      </c>
      <c r="L39" s="8">
        <f t="shared" si="7"/>
        <v>0</v>
      </c>
      <c r="M39" s="10"/>
    </row>
    <row r="40" spans="1:13" s="155" customFormat="1" ht="13.5" customHeight="1" thickBot="1">
      <c r="A40" s="87"/>
      <c r="B40" s="87"/>
      <c r="C40" s="87"/>
      <c r="D40" s="87"/>
      <c r="E40" s="87"/>
      <c r="F40" s="87"/>
      <c r="G40" s="87"/>
      <c r="H40" s="87"/>
      <c r="I40" s="87"/>
      <c r="J40" s="87"/>
      <c r="K40" s="87"/>
      <c r="L40" s="87"/>
      <c r="M40" s="87"/>
    </row>
    <row r="41" spans="1:13" s="155" customFormat="1" ht="71.25">
      <c r="A41" s="156" t="s">
        <v>0</v>
      </c>
      <c r="B41" s="157" t="s">
        <v>1</v>
      </c>
      <c r="C41" s="157" t="s">
        <v>2</v>
      </c>
      <c r="D41" s="158" t="s">
        <v>3</v>
      </c>
      <c r="E41" s="158" t="s">
        <v>4</v>
      </c>
      <c r="F41" s="159" t="s">
        <v>5</v>
      </c>
      <c r="G41" s="158" t="s">
        <v>6</v>
      </c>
      <c r="H41" s="158" t="s">
        <v>10</v>
      </c>
      <c r="I41" s="158" t="s">
        <v>11</v>
      </c>
      <c r="J41" s="158" t="s">
        <v>8</v>
      </c>
      <c r="K41" s="158" t="s">
        <v>9</v>
      </c>
      <c r="L41" s="159" t="s">
        <v>7</v>
      </c>
      <c r="M41" s="160" t="s">
        <v>20</v>
      </c>
    </row>
    <row r="42" spans="1:13" s="155" customFormat="1" ht="39" thickBot="1">
      <c r="A42" s="161">
        <v>43880</v>
      </c>
      <c r="B42" s="226" t="s">
        <v>38</v>
      </c>
      <c r="C42" s="226" t="s">
        <v>39</v>
      </c>
      <c r="D42" s="226" t="s">
        <v>40</v>
      </c>
      <c r="E42" s="165" t="s">
        <v>30</v>
      </c>
      <c r="F42" s="227">
        <v>14065</v>
      </c>
      <c r="G42" s="162">
        <v>0</v>
      </c>
      <c r="H42" s="162">
        <v>0</v>
      </c>
      <c r="I42" s="163">
        <v>0</v>
      </c>
      <c r="J42" s="163">
        <v>0</v>
      </c>
      <c r="K42" s="163">
        <v>0</v>
      </c>
      <c r="L42" s="163">
        <v>0</v>
      </c>
      <c r="M42" s="164" t="s">
        <v>41</v>
      </c>
    </row>
    <row r="43" spans="1:13" s="155" customFormat="1" ht="13.5" customHeight="1" thickBot="1">
      <c r="A43" s="302" t="s">
        <v>19</v>
      </c>
      <c r="B43" s="303"/>
      <c r="C43" s="303"/>
      <c r="D43" s="303"/>
      <c r="E43" s="303"/>
      <c r="F43" s="8">
        <f>F42</f>
        <v>14065</v>
      </c>
      <c r="G43" s="8">
        <f t="shared" ref="G43:L43" si="8">G42</f>
        <v>0</v>
      </c>
      <c r="H43" s="8">
        <f t="shared" si="8"/>
        <v>0</v>
      </c>
      <c r="I43" s="8">
        <f t="shared" si="8"/>
        <v>0</v>
      </c>
      <c r="J43" s="8">
        <f t="shared" si="8"/>
        <v>0</v>
      </c>
      <c r="K43" s="8">
        <f t="shared" si="8"/>
        <v>0</v>
      </c>
      <c r="L43" s="8">
        <f t="shared" si="8"/>
        <v>0</v>
      </c>
      <c r="M43" s="10"/>
    </row>
    <row r="44" spans="1:13" s="155" customFormat="1" ht="13.5" customHeight="1" thickBot="1">
      <c r="A44" s="87"/>
      <c r="B44" s="87"/>
      <c r="C44" s="87"/>
      <c r="D44" s="87"/>
      <c r="E44" s="87"/>
      <c r="F44" s="87"/>
      <c r="G44" s="87"/>
      <c r="H44" s="87"/>
      <c r="I44" s="87"/>
      <c r="J44" s="87"/>
      <c r="K44" s="87"/>
      <c r="L44" s="87"/>
      <c r="M44" s="87"/>
    </row>
    <row r="45" spans="1:13" s="155" customFormat="1" ht="71.25">
      <c r="A45" s="156" t="s">
        <v>0</v>
      </c>
      <c r="B45" s="157" t="s">
        <v>1</v>
      </c>
      <c r="C45" s="157" t="s">
        <v>2</v>
      </c>
      <c r="D45" s="158" t="s">
        <v>3</v>
      </c>
      <c r="E45" s="158" t="s">
        <v>4</v>
      </c>
      <c r="F45" s="159" t="s">
        <v>5</v>
      </c>
      <c r="G45" s="158" t="s">
        <v>6</v>
      </c>
      <c r="H45" s="158" t="s">
        <v>10</v>
      </c>
      <c r="I45" s="158" t="s">
        <v>11</v>
      </c>
      <c r="J45" s="158" t="s">
        <v>8</v>
      </c>
      <c r="K45" s="158" t="s">
        <v>9</v>
      </c>
      <c r="L45" s="159" t="s">
        <v>7</v>
      </c>
      <c r="M45" s="160" t="s">
        <v>20</v>
      </c>
    </row>
    <row r="46" spans="1:13" s="155" customFormat="1" ht="39" thickBot="1">
      <c r="A46" s="161">
        <v>43879</v>
      </c>
      <c r="B46" s="207" t="s">
        <v>38</v>
      </c>
      <c r="C46" s="207" t="s">
        <v>39</v>
      </c>
      <c r="D46" s="207" t="s">
        <v>40</v>
      </c>
      <c r="E46" s="165" t="s">
        <v>30</v>
      </c>
      <c r="F46" s="208">
        <v>14065</v>
      </c>
      <c r="G46" s="162">
        <v>0</v>
      </c>
      <c r="H46" s="162">
        <v>0</v>
      </c>
      <c r="I46" s="163">
        <v>0</v>
      </c>
      <c r="J46" s="163">
        <v>0</v>
      </c>
      <c r="K46" s="163">
        <v>0</v>
      </c>
      <c r="L46" s="163">
        <v>0</v>
      </c>
      <c r="M46" s="164" t="s">
        <v>41</v>
      </c>
    </row>
    <row r="47" spans="1:13" s="155" customFormat="1" ht="13.5" customHeight="1" thickBot="1">
      <c r="A47" s="302" t="s">
        <v>19</v>
      </c>
      <c r="B47" s="303"/>
      <c r="C47" s="303"/>
      <c r="D47" s="303"/>
      <c r="E47" s="303"/>
      <c r="F47" s="8">
        <f>F46</f>
        <v>14065</v>
      </c>
      <c r="G47" s="8">
        <f t="shared" ref="G47:L47" si="9">G46</f>
        <v>0</v>
      </c>
      <c r="H47" s="8">
        <f t="shared" si="9"/>
        <v>0</v>
      </c>
      <c r="I47" s="8">
        <f t="shared" si="9"/>
        <v>0</v>
      </c>
      <c r="J47" s="8">
        <f t="shared" si="9"/>
        <v>0</v>
      </c>
      <c r="K47" s="8">
        <f t="shared" si="9"/>
        <v>0</v>
      </c>
      <c r="L47" s="8">
        <f t="shared" si="9"/>
        <v>0</v>
      </c>
      <c r="M47" s="10"/>
    </row>
    <row r="48" spans="1:13" s="155" customFormat="1" ht="13.5" customHeight="1" thickBot="1">
      <c r="A48" s="87"/>
      <c r="B48" s="87"/>
      <c r="C48" s="87"/>
      <c r="D48" s="87"/>
      <c r="E48" s="87"/>
      <c r="F48" s="87"/>
      <c r="G48" s="87"/>
      <c r="H48" s="87"/>
      <c r="I48" s="87"/>
      <c r="J48" s="87"/>
      <c r="K48" s="87"/>
      <c r="L48" s="87"/>
      <c r="M48" s="87"/>
    </row>
    <row r="49" spans="1:13" s="155" customFormat="1" ht="71.25">
      <c r="A49" s="156" t="s">
        <v>0</v>
      </c>
      <c r="B49" s="157" t="s">
        <v>1</v>
      </c>
      <c r="C49" s="157" t="s">
        <v>2</v>
      </c>
      <c r="D49" s="158" t="s">
        <v>3</v>
      </c>
      <c r="E49" s="158" t="s">
        <v>4</v>
      </c>
      <c r="F49" s="159" t="s">
        <v>5</v>
      </c>
      <c r="G49" s="158" t="s">
        <v>6</v>
      </c>
      <c r="H49" s="158" t="s">
        <v>10</v>
      </c>
      <c r="I49" s="158" t="s">
        <v>11</v>
      </c>
      <c r="J49" s="158" t="s">
        <v>8</v>
      </c>
      <c r="K49" s="158" t="s">
        <v>9</v>
      </c>
      <c r="L49" s="159" t="s">
        <v>7</v>
      </c>
      <c r="M49" s="160" t="s">
        <v>20</v>
      </c>
    </row>
    <row r="50" spans="1:13" s="155" customFormat="1" ht="39" thickBot="1">
      <c r="A50" s="161">
        <v>43878</v>
      </c>
      <c r="B50" s="199" t="s">
        <v>38</v>
      </c>
      <c r="C50" s="199" t="s">
        <v>39</v>
      </c>
      <c r="D50" s="199" t="s">
        <v>40</v>
      </c>
      <c r="E50" s="165" t="s">
        <v>30</v>
      </c>
      <c r="F50" s="200">
        <v>14065</v>
      </c>
      <c r="G50" s="162">
        <v>0</v>
      </c>
      <c r="H50" s="162">
        <v>0</v>
      </c>
      <c r="I50" s="163">
        <v>0</v>
      </c>
      <c r="J50" s="163">
        <v>0</v>
      </c>
      <c r="K50" s="163">
        <v>0</v>
      </c>
      <c r="L50" s="163">
        <v>0</v>
      </c>
      <c r="M50" s="164" t="s">
        <v>41</v>
      </c>
    </row>
    <row r="51" spans="1:13" s="155" customFormat="1" ht="13.5" customHeight="1" thickBot="1">
      <c r="A51" s="302" t="s">
        <v>19</v>
      </c>
      <c r="B51" s="303"/>
      <c r="C51" s="303"/>
      <c r="D51" s="303"/>
      <c r="E51" s="303"/>
      <c r="F51" s="8">
        <f>F50</f>
        <v>14065</v>
      </c>
      <c r="G51" s="8">
        <f t="shared" ref="G51:L51" si="10">G50</f>
        <v>0</v>
      </c>
      <c r="H51" s="8">
        <f t="shared" si="10"/>
        <v>0</v>
      </c>
      <c r="I51" s="8">
        <f t="shared" si="10"/>
        <v>0</v>
      </c>
      <c r="J51" s="8">
        <f t="shared" si="10"/>
        <v>0</v>
      </c>
      <c r="K51" s="8">
        <f t="shared" si="10"/>
        <v>0</v>
      </c>
      <c r="L51" s="8">
        <f t="shared" si="10"/>
        <v>0</v>
      </c>
      <c r="M51" s="10"/>
    </row>
    <row r="52" spans="1:13" s="155" customFormat="1" ht="13.5" customHeight="1" thickBot="1">
      <c r="A52" s="87"/>
      <c r="B52" s="87"/>
      <c r="C52" s="87"/>
      <c r="D52" s="87"/>
      <c r="E52" s="87"/>
      <c r="F52" s="87"/>
      <c r="G52" s="87"/>
      <c r="H52" s="87"/>
      <c r="I52" s="87"/>
      <c r="J52" s="87"/>
      <c r="K52" s="87"/>
      <c r="L52" s="87"/>
      <c r="M52" s="87"/>
    </row>
    <row r="53" spans="1:13" s="155" customFormat="1" ht="71.25">
      <c r="A53" s="156" t="s">
        <v>0</v>
      </c>
      <c r="B53" s="157" t="s">
        <v>1</v>
      </c>
      <c r="C53" s="157" t="s">
        <v>2</v>
      </c>
      <c r="D53" s="158" t="s">
        <v>3</v>
      </c>
      <c r="E53" s="158" t="s">
        <v>4</v>
      </c>
      <c r="F53" s="159" t="s">
        <v>5</v>
      </c>
      <c r="G53" s="158" t="s">
        <v>6</v>
      </c>
      <c r="H53" s="158" t="s">
        <v>10</v>
      </c>
      <c r="I53" s="158" t="s">
        <v>11</v>
      </c>
      <c r="J53" s="158" t="s">
        <v>8</v>
      </c>
      <c r="K53" s="158" t="s">
        <v>9</v>
      </c>
      <c r="L53" s="159" t="s">
        <v>7</v>
      </c>
      <c r="M53" s="160" t="s">
        <v>20</v>
      </c>
    </row>
    <row r="54" spans="1:13" s="155" customFormat="1" ht="39" thickBot="1">
      <c r="A54" s="161">
        <v>43876</v>
      </c>
      <c r="B54" s="188" t="s">
        <v>38</v>
      </c>
      <c r="C54" s="188" t="s">
        <v>39</v>
      </c>
      <c r="D54" s="188" t="s">
        <v>40</v>
      </c>
      <c r="E54" s="165" t="s">
        <v>30</v>
      </c>
      <c r="F54" s="189">
        <v>14065</v>
      </c>
      <c r="G54" s="162">
        <v>0</v>
      </c>
      <c r="H54" s="162">
        <v>0</v>
      </c>
      <c r="I54" s="163">
        <v>0</v>
      </c>
      <c r="J54" s="163">
        <v>0</v>
      </c>
      <c r="K54" s="163">
        <v>0</v>
      </c>
      <c r="L54" s="163">
        <v>0</v>
      </c>
      <c r="M54" s="164" t="s">
        <v>41</v>
      </c>
    </row>
    <row r="55" spans="1:13" s="155" customFormat="1" ht="13.5" customHeight="1" thickBot="1">
      <c r="A55" s="302" t="s">
        <v>19</v>
      </c>
      <c r="B55" s="303"/>
      <c r="C55" s="303"/>
      <c r="D55" s="303"/>
      <c r="E55" s="303"/>
      <c r="F55" s="8">
        <f>F54</f>
        <v>14065</v>
      </c>
      <c r="G55" s="8">
        <f t="shared" ref="G55:L55" si="11">G54</f>
        <v>0</v>
      </c>
      <c r="H55" s="8">
        <f t="shared" si="11"/>
        <v>0</v>
      </c>
      <c r="I55" s="8">
        <f t="shared" si="11"/>
        <v>0</v>
      </c>
      <c r="J55" s="8">
        <f t="shared" si="11"/>
        <v>0</v>
      </c>
      <c r="K55" s="8">
        <f t="shared" si="11"/>
        <v>0</v>
      </c>
      <c r="L55" s="8">
        <f t="shared" si="11"/>
        <v>0</v>
      </c>
      <c r="M55" s="10"/>
    </row>
    <row r="56" spans="1:13" s="155" customFormat="1" ht="13.5" customHeight="1" thickBot="1">
      <c r="A56" s="87"/>
      <c r="B56" s="87"/>
      <c r="C56" s="87"/>
      <c r="D56" s="87"/>
      <c r="E56" s="87"/>
      <c r="F56" s="87"/>
      <c r="G56" s="87"/>
      <c r="H56" s="87"/>
      <c r="I56" s="87"/>
      <c r="J56" s="87"/>
      <c r="K56" s="87"/>
      <c r="L56" s="87"/>
      <c r="M56" s="87"/>
    </row>
    <row r="57" spans="1:13" s="155" customFormat="1" ht="71.25">
      <c r="A57" s="156" t="s">
        <v>0</v>
      </c>
      <c r="B57" s="157" t="s">
        <v>1</v>
      </c>
      <c r="C57" s="157" t="s">
        <v>2</v>
      </c>
      <c r="D57" s="158" t="s">
        <v>3</v>
      </c>
      <c r="E57" s="158" t="s">
        <v>4</v>
      </c>
      <c r="F57" s="159" t="s">
        <v>5</v>
      </c>
      <c r="G57" s="158" t="s">
        <v>6</v>
      </c>
      <c r="H57" s="158" t="s">
        <v>10</v>
      </c>
      <c r="I57" s="158" t="s">
        <v>11</v>
      </c>
      <c r="J57" s="158" t="s">
        <v>8</v>
      </c>
      <c r="K57" s="158" t="s">
        <v>9</v>
      </c>
      <c r="L57" s="159" t="s">
        <v>7</v>
      </c>
      <c r="M57" s="160" t="s">
        <v>20</v>
      </c>
    </row>
    <row r="58" spans="1:13" s="155" customFormat="1" ht="39" thickBot="1">
      <c r="A58" s="161">
        <v>43875</v>
      </c>
      <c r="B58" s="188" t="s">
        <v>38</v>
      </c>
      <c r="C58" s="188" t="s">
        <v>39</v>
      </c>
      <c r="D58" s="188" t="s">
        <v>40</v>
      </c>
      <c r="E58" s="165" t="s">
        <v>30</v>
      </c>
      <c r="F58" s="189">
        <v>14065</v>
      </c>
      <c r="G58" s="162">
        <v>0</v>
      </c>
      <c r="H58" s="162">
        <v>0</v>
      </c>
      <c r="I58" s="163">
        <v>0</v>
      </c>
      <c r="J58" s="163">
        <v>0</v>
      </c>
      <c r="K58" s="163">
        <v>0</v>
      </c>
      <c r="L58" s="163">
        <v>0</v>
      </c>
      <c r="M58" s="164" t="s">
        <v>41</v>
      </c>
    </row>
    <row r="59" spans="1:13" s="155" customFormat="1" ht="13.5" customHeight="1" thickBot="1">
      <c r="A59" s="302" t="s">
        <v>19</v>
      </c>
      <c r="B59" s="303"/>
      <c r="C59" s="303"/>
      <c r="D59" s="303"/>
      <c r="E59" s="303"/>
      <c r="F59" s="8">
        <f>F58</f>
        <v>14065</v>
      </c>
      <c r="G59" s="8">
        <f t="shared" ref="G59:L59" si="12">G58</f>
        <v>0</v>
      </c>
      <c r="H59" s="8">
        <f t="shared" si="12"/>
        <v>0</v>
      </c>
      <c r="I59" s="8">
        <f t="shared" si="12"/>
        <v>0</v>
      </c>
      <c r="J59" s="8">
        <f t="shared" si="12"/>
        <v>0</v>
      </c>
      <c r="K59" s="8">
        <f t="shared" si="12"/>
        <v>0</v>
      </c>
      <c r="L59" s="8">
        <f t="shared" si="12"/>
        <v>0</v>
      </c>
      <c r="M59" s="10"/>
    </row>
    <row r="60" spans="1:13" s="155" customFormat="1" ht="13.5" customHeight="1" thickBot="1">
      <c r="A60" s="87"/>
      <c r="B60" s="87"/>
      <c r="C60" s="87"/>
      <c r="D60" s="87"/>
      <c r="E60" s="87"/>
      <c r="F60" s="87"/>
      <c r="G60" s="87"/>
      <c r="H60" s="87"/>
      <c r="I60" s="87"/>
      <c r="J60" s="87"/>
      <c r="K60" s="87"/>
      <c r="L60" s="87"/>
      <c r="M60" s="87"/>
    </row>
    <row r="61" spans="1:13" s="155" customFormat="1" ht="71.25">
      <c r="A61" s="156" t="s">
        <v>0</v>
      </c>
      <c r="B61" s="157" t="s">
        <v>1</v>
      </c>
      <c r="C61" s="157" t="s">
        <v>2</v>
      </c>
      <c r="D61" s="158" t="s">
        <v>3</v>
      </c>
      <c r="E61" s="158" t="s">
        <v>4</v>
      </c>
      <c r="F61" s="159" t="s">
        <v>5</v>
      </c>
      <c r="G61" s="158" t="s">
        <v>6</v>
      </c>
      <c r="H61" s="158" t="s">
        <v>10</v>
      </c>
      <c r="I61" s="158" t="s">
        <v>11</v>
      </c>
      <c r="J61" s="158" t="s">
        <v>8</v>
      </c>
      <c r="K61" s="158" t="s">
        <v>9</v>
      </c>
      <c r="L61" s="159" t="s">
        <v>7</v>
      </c>
      <c r="M61" s="160" t="s">
        <v>20</v>
      </c>
    </row>
    <row r="62" spans="1:13" s="155" customFormat="1" ht="39" thickBot="1">
      <c r="A62" s="161">
        <v>43874</v>
      </c>
      <c r="B62" s="171" t="s">
        <v>38</v>
      </c>
      <c r="C62" s="171" t="s">
        <v>39</v>
      </c>
      <c r="D62" s="171" t="s">
        <v>40</v>
      </c>
      <c r="E62" s="165" t="s">
        <v>30</v>
      </c>
      <c r="F62" s="172">
        <v>14065</v>
      </c>
      <c r="G62" s="162">
        <v>0</v>
      </c>
      <c r="H62" s="162">
        <v>0</v>
      </c>
      <c r="I62" s="163">
        <v>0</v>
      </c>
      <c r="J62" s="163">
        <v>0</v>
      </c>
      <c r="K62" s="163">
        <v>0</v>
      </c>
      <c r="L62" s="163">
        <v>0</v>
      </c>
      <c r="M62" s="164" t="s">
        <v>41</v>
      </c>
    </row>
    <row r="63" spans="1:13" s="155" customFormat="1" ht="13.5" customHeight="1" thickBot="1">
      <c r="A63" s="302" t="s">
        <v>19</v>
      </c>
      <c r="B63" s="303"/>
      <c r="C63" s="303"/>
      <c r="D63" s="303"/>
      <c r="E63" s="303"/>
      <c r="F63" s="8">
        <f>F62</f>
        <v>14065</v>
      </c>
      <c r="G63" s="8">
        <f t="shared" ref="G63:L63" si="13">G62</f>
        <v>0</v>
      </c>
      <c r="H63" s="8">
        <f t="shared" si="13"/>
        <v>0</v>
      </c>
      <c r="I63" s="8">
        <f t="shared" si="13"/>
        <v>0</v>
      </c>
      <c r="J63" s="8">
        <f t="shared" si="13"/>
        <v>0</v>
      </c>
      <c r="K63" s="8">
        <f t="shared" si="13"/>
        <v>0</v>
      </c>
      <c r="L63" s="8">
        <f t="shared" si="13"/>
        <v>0</v>
      </c>
      <c r="M63" s="10"/>
    </row>
    <row r="64" spans="1:13" s="155" customFormat="1" ht="13.5" customHeight="1" thickBot="1">
      <c r="A64" s="87"/>
      <c r="B64" s="87"/>
      <c r="C64" s="87"/>
      <c r="D64" s="87"/>
      <c r="E64" s="87"/>
      <c r="F64" s="87"/>
      <c r="G64" s="87"/>
      <c r="H64" s="87"/>
      <c r="I64" s="87"/>
      <c r="J64" s="87"/>
      <c r="K64" s="87"/>
      <c r="L64" s="87"/>
      <c r="M64" s="87"/>
    </row>
    <row r="65" spans="1:13" s="155" customFormat="1" ht="71.25">
      <c r="A65" s="156" t="s">
        <v>0</v>
      </c>
      <c r="B65" s="157" t="s">
        <v>1</v>
      </c>
      <c r="C65" s="157" t="s">
        <v>2</v>
      </c>
      <c r="D65" s="158" t="s">
        <v>3</v>
      </c>
      <c r="E65" s="158" t="s">
        <v>4</v>
      </c>
      <c r="F65" s="159" t="s">
        <v>5</v>
      </c>
      <c r="G65" s="158" t="s">
        <v>6</v>
      </c>
      <c r="H65" s="158" t="s">
        <v>10</v>
      </c>
      <c r="I65" s="158" t="s">
        <v>11</v>
      </c>
      <c r="J65" s="158" t="s">
        <v>8</v>
      </c>
      <c r="K65" s="158" t="s">
        <v>9</v>
      </c>
      <c r="L65" s="159" t="s">
        <v>7</v>
      </c>
      <c r="M65" s="160" t="s">
        <v>20</v>
      </c>
    </row>
    <row r="66" spans="1:13" s="155" customFormat="1" ht="39" thickBot="1">
      <c r="A66" s="161">
        <v>43873</v>
      </c>
      <c r="B66" s="145" t="s">
        <v>38</v>
      </c>
      <c r="C66" s="145" t="s">
        <v>39</v>
      </c>
      <c r="D66" s="145" t="s">
        <v>40</v>
      </c>
      <c r="E66" s="165" t="s">
        <v>30</v>
      </c>
      <c r="F66" s="146">
        <v>14065</v>
      </c>
      <c r="G66" s="162">
        <v>0</v>
      </c>
      <c r="H66" s="162">
        <v>0</v>
      </c>
      <c r="I66" s="163">
        <v>0</v>
      </c>
      <c r="J66" s="163">
        <v>0</v>
      </c>
      <c r="K66" s="163">
        <v>0</v>
      </c>
      <c r="L66" s="163">
        <v>0</v>
      </c>
      <c r="M66" s="164" t="s">
        <v>41</v>
      </c>
    </row>
    <row r="67" spans="1:13" s="155" customFormat="1" ht="13.5" customHeight="1" thickBot="1">
      <c r="A67" s="302" t="s">
        <v>19</v>
      </c>
      <c r="B67" s="303"/>
      <c r="C67" s="303"/>
      <c r="D67" s="303"/>
      <c r="E67" s="303"/>
      <c r="F67" s="8">
        <f>F66</f>
        <v>14065</v>
      </c>
      <c r="G67" s="8">
        <f t="shared" ref="G67:L67" si="14">G66</f>
        <v>0</v>
      </c>
      <c r="H67" s="8">
        <f t="shared" si="14"/>
        <v>0</v>
      </c>
      <c r="I67" s="8">
        <f t="shared" si="14"/>
        <v>0</v>
      </c>
      <c r="J67" s="8">
        <f t="shared" si="14"/>
        <v>0</v>
      </c>
      <c r="K67" s="8">
        <f t="shared" si="14"/>
        <v>0</v>
      </c>
      <c r="L67" s="8">
        <f t="shared" si="14"/>
        <v>0</v>
      </c>
      <c r="M67" s="10"/>
    </row>
    <row r="68" spans="1:13" s="155" customFormat="1" ht="13.5" customHeight="1" thickBot="1">
      <c r="A68" s="87"/>
      <c r="B68" s="87"/>
      <c r="C68" s="87"/>
      <c r="D68" s="87"/>
      <c r="E68" s="87"/>
      <c r="F68" s="87"/>
      <c r="G68" s="87"/>
      <c r="H68" s="87"/>
      <c r="I68" s="87"/>
      <c r="J68" s="87"/>
      <c r="K68" s="87"/>
      <c r="L68" s="87"/>
      <c r="M68" s="87"/>
    </row>
    <row r="69" spans="1:13" s="155" customFormat="1" ht="71.25">
      <c r="A69" s="156" t="s">
        <v>0</v>
      </c>
      <c r="B69" s="157" t="s">
        <v>1</v>
      </c>
      <c r="C69" s="157" t="s">
        <v>2</v>
      </c>
      <c r="D69" s="158" t="s">
        <v>3</v>
      </c>
      <c r="E69" s="158" t="s">
        <v>4</v>
      </c>
      <c r="F69" s="159" t="s">
        <v>5</v>
      </c>
      <c r="G69" s="158" t="s">
        <v>6</v>
      </c>
      <c r="H69" s="158" t="s">
        <v>10</v>
      </c>
      <c r="I69" s="158" t="s">
        <v>11</v>
      </c>
      <c r="J69" s="158" t="s">
        <v>8</v>
      </c>
      <c r="K69" s="158" t="s">
        <v>9</v>
      </c>
      <c r="L69" s="159" t="s">
        <v>7</v>
      </c>
      <c r="M69" s="160" t="s">
        <v>20</v>
      </c>
    </row>
    <row r="70" spans="1:13" s="155" customFormat="1" ht="39" thickBot="1">
      <c r="A70" s="161">
        <v>43872</v>
      </c>
      <c r="B70" s="145" t="s">
        <v>38</v>
      </c>
      <c r="C70" s="145" t="s">
        <v>39</v>
      </c>
      <c r="D70" s="145" t="s">
        <v>40</v>
      </c>
      <c r="E70" s="165" t="s">
        <v>30</v>
      </c>
      <c r="F70" s="146">
        <v>14065</v>
      </c>
      <c r="G70" s="162">
        <v>0</v>
      </c>
      <c r="H70" s="162">
        <v>0</v>
      </c>
      <c r="I70" s="163">
        <v>0</v>
      </c>
      <c r="J70" s="163">
        <v>0</v>
      </c>
      <c r="K70" s="163">
        <v>0</v>
      </c>
      <c r="L70" s="163">
        <v>0</v>
      </c>
      <c r="M70" s="164" t="s">
        <v>41</v>
      </c>
    </row>
    <row r="71" spans="1:13" s="155" customFormat="1" ht="13.5" customHeight="1" thickBot="1">
      <c r="A71" s="302" t="s">
        <v>19</v>
      </c>
      <c r="B71" s="303"/>
      <c r="C71" s="303"/>
      <c r="D71" s="303"/>
      <c r="E71" s="303"/>
      <c r="F71" s="8">
        <f>F70</f>
        <v>14065</v>
      </c>
      <c r="G71" s="8">
        <f t="shared" ref="G71:L71" si="15">G70</f>
        <v>0</v>
      </c>
      <c r="H71" s="8">
        <f t="shared" si="15"/>
        <v>0</v>
      </c>
      <c r="I71" s="8">
        <f t="shared" si="15"/>
        <v>0</v>
      </c>
      <c r="J71" s="8">
        <f t="shared" si="15"/>
        <v>0</v>
      </c>
      <c r="K71" s="8">
        <f t="shared" si="15"/>
        <v>0</v>
      </c>
      <c r="L71" s="8">
        <f t="shared" si="15"/>
        <v>0</v>
      </c>
      <c r="M71" s="10"/>
    </row>
    <row r="72" spans="1:13" s="130" customFormat="1" ht="13.5" customHeight="1" thickBot="1">
      <c r="A72" s="87"/>
      <c r="B72" s="87"/>
      <c r="C72" s="87"/>
      <c r="D72" s="87"/>
      <c r="E72" s="87"/>
      <c r="F72" s="87"/>
      <c r="G72" s="87"/>
      <c r="H72" s="87"/>
      <c r="I72" s="87"/>
      <c r="J72" s="87"/>
      <c r="K72" s="87"/>
      <c r="L72" s="87"/>
      <c r="M72" s="87"/>
    </row>
    <row r="73" spans="1:13" s="130" customFormat="1" ht="71.25">
      <c r="A73" s="131" t="s">
        <v>0</v>
      </c>
      <c r="B73" s="132" t="s">
        <v>1</v>
      </c>
      <c r="C73" s="132" t="s">
        <v>2</v>
      </c>
      <c r="D73" s="133" t="s">
        <v>3</v>
      </c>
      <c r="E73" s="133" t="s">
        <v>4</v>
      </c>
      <c r="F73" s="134" t="s">
        <v>5</v>
      </c>
      <c r="G73" s="133" t="s">
        <v>6</v>
      </c>
      <c r="H73" s="133" t="s">
        <v>10</v>
      </c>
      <c r="I73" s="133" t="s">
        <v>11</v>
      </c>
      <c r="J73" s="133" t="s">
        <v>8</v>
      </c>
      <c r="K73" s="133" t="s">
        <v>9</v>
      </c>
      <c r="L73" s="134" t="s">
        <v>7</v>
      </c>
      <c r="M73" s="135" t="s">
        <v>20</v>
      </c>
    </row>
    <row r="74" spans="1:13" s="130" customFormat="1" ht="39" thickBot="1">
      <c r="A74" s="20">
        <v>43871</v>
      </c>
      <c r="B74" s="136" t="s">
        <v>38</v>
      </c>
      <c r="C74" s="136" t="s">
        <v>39</v>
      </c>
      <c r="D74" s="136" t="s">
        <v>40</v>
      </c>
      <c r="E74" s="24" t="s">
        <v>30</v>
      </c>
      <c r="F74" s="137">
        <v>14065</v>
      </c>
      <c r="G74" s="21">
        <v>0</v>
      </c>
      <c r="H74" s="21">
        <v>0</v>
      </c>
      <c r="I74" s="22">
        <v>0</v>
      </c>
      <c r="J74" s="22">
        <v>0</v>
      </c>
      <c r="K74" s="22">
        <v>0</v>
      </c>
      <c r="L74" s="22">
        <v>0</v>
      </c>
      <c r="M74" s="23" t="s">
        <v>41</v>
      </c>
    </row>
    <row r="75" spans="1:13" s="130" customFormat="1" ht="13.5" customHeight="1" thickBot="1">
      <c r="A75" s="302" t="s">
        <v>19</v>
      </c>
      <c r="B75" s="303"/>
      <c r="C75" s="303"/>
      <c r="D75" s="303"/>
      <c r="E75" s="303"/>
      <c r="F75" s="8">
        <f>F74</f>
        <v>14065</v>
      </c>
      <c r="G75" s="8">
        <f t="shared" ref="G75:L75" si="16">G74</f>
        <v>0</v>
      </c>
      <c r="H75" s="8">
        <f t="shared" si="16"/>
        <v>0</v>
      </c>
      <c r="I75" s="8">
        <f t="shared" si="16"/>
        <v>0</v>
      </c>
      <c r="J75" s="8">
        <f t="shared" si="16"/>
        <v>0</v>
      </c>
      <c r="K75" s="8">
        <f t="shared" si="16"/>
        <v>0</v>
      </c>
      <c r="L75" s="8">
        <f t="shared" si="16"/>
        <v>0</v>
      </c>
      <c r="M75" s="10"/>
    </row>
    <row r="76" spans="1:13" s="14" customFormat="1" ht="13.5" customHeight="1" thickBot="1">
      <c r="A76" s="87"/>
      <c r="B76" s="87"/>
      <c r="C76" s="87"/>
      <c r="D76" s="87"/>
      <c r="E76" s="87"/>
      <c r="F76" s="87"/>
      <c r="G76" s="87"/>
      <c r="H76" s="87"/>
      <c r="I76" s="87"/>
      <c r="J76" s="87"/>
      <c r="K76" s="87"/>
      <c r="L76" s="87"/>
      <c r="M76" s="87"/>
    </row>
    <row r="77" spans="1:13" s="14" customFormat="1" ht="71.25">
      <c r="A77" s="15" t="s">
        <v>0</v>
      </c>
      <c r="B77" s="16" t="s">
        <v>1</v>
      </c>
      <c r="C77" s="16" t="s">
        <v>2</v>
      </c>
      <c r="D77" s="31" t="s">
        <v>3</v>
      </c>
      <c r="E77" s="31" t="s">
        <v>4</v>
      </c>
      <c r="F77" s="18" t="s">
        <v>5</v>
      </c>
      <c r="G77" s="31" t="s">
        <v>6</v>
      </c>
      <c r="H77" s="31" t="s">
        <v>10</v>
      </c>
      <c r="I77" s="31" t="s">
        <v>11</v>
      </c>
      <c r="J77" s="31" t="s">
        <v>8</v>
      </c>
      <c r="K77" s="31" t="s">
        <v>9</v>
      </c>
      <c r="L77" s="18" t="s">
        <v>7</v>
      </c>
      <c r="M77" s="32" t="s">
        <v>20</v>
      </c>
    </row>
    <row r="78" spans="1:13" s="14" customFormat="1" ht="39" thickBot="1">
      <c r="A78" s="20">
        <v>43868</v>
      </c>
      <c r="B78" s="114" t="s">
        <v>38</v>
      </c>
      <c r="C78" s="114" t="s">
        <v>39</v>
      </c>
      <c r="D78" s="114" t="s">
        <v>40</v>
      </c>
      <c r="E78" s="24" t="s">
        <v>30</v>
      </c>
      <c r="F78" s="115">
        <v>14065</v>
      </c>
      <c r="G78" s="21">
        <v>0</v>
      </c>
      <c r="H78" s="21">
        <v>0</v>
      </c>
      <c r="I78" s="22">
        <v>0</v>
      </c>
      <c r="J78" s="22">
        <v>0</v>
      </c>
      <c r="K78" s="22">
        <v>0</v>
      </c>
      <c r="L78" s="22">
        <v>0</v>
      </c>
      <c r="M78" s="23" t="s">
        <v>41</v>
      </c>
    </row>
    <row r="79" spans="1:13" s="14" customFormat="1" ht="13.5" thickBot="1">
      <c r="A79" s="302" t="s">
        <v>19</v>
      </c>
      <c r="B79" s="303"/>
      <c r="C79" s="303"/>
      <c r="D79" s="303"/>
      <c r="E79" s="303"/>
      <c r="F79" s="8">
        <f>F78</f>
        <v>14065</v>
      </c>
      <c r="G79" s="8">
        <f t="shared" ref="G79:L79" si="17">G78</f>
        <v>0</v>
      </c>
      <c r="H79" s="8">
        <f t="shared" si="17"/>
        <v>0</v>
      </c>
      <c r="I79" s="8">
        <f t="shared" si="17"/>
        <v>0</v>
      </c>
      <c r="J79" s="8">
        <f t="shared" si="17"/>
        <v>0</v>
      </c>
      <c r="K79" s="8">
        <f t="shared" si="17"/>
        <v>0</v>
      </c>
      <c r="L79" s="8">
        <f t="shared" si="17"/>
        <v>0</v>
      </c>
      <c r="M79" s="10"/>
    </row>
    <row r="80" spans="1:13" s="14" customFormat="1" ht="13.5" customHeight="1" thickBot="1">
      <c r="A80" s="87"/>
      <c r="B80" s="87"/>
      <c r="C80" s="87"/>
      <c r="D80" s="87"/>
      <c r="E80" s="87"/>
      <c r="F80" s="87"/>
      <c r="G80" s="87"/>
      <c r="H80" s="87"/>
      <c r="I80" s="87"/>
      <c r="J80" s="87"/>
      <c r="K80" s="87"/>
      <c r="L80" s="87"/>
      <c r="M80" s="87"/>
    </row>
    <row r="81" spans="1:13" s="14" customFormat="1" ht="71.25">
      <c r="A81" s="15" t="s">
        <v>0</v>
      </c>
      <c r="B81" s="16" t="s">
        <v>1</v>
      </c>
      <c r="C81" s="16" t="s">
        <v>2</v>
      </c>
      <c r="D81" s="31" t="s">
        <v>3</v>
      </c>
      <c r="E81" s="31" t="s">
        <v>4</v>
      </c>
      <c r="F81" s="18" t="s">
        <v>5</v>
      </c>
      <c r="G81" s="31" t="s">
        <v>6</v>
      </c>
      <c r="H81" s="31" t="s">
        <v>10</v>
      </c>
      <c r="I81" s="31" t="s">
        <v>11</v>
      </c>
      <c r="J81" s="31" t="s">
        <v>8</v>
      </c>
      <c r="K81" s="31" t="s">
        <v>9</v>
      </c>
      <c r="L81" s="18" t="s">
        <v>7</v>
      </c>
      <c r="M81" s="32" t="s">
        <v>20</v>
      </c>
    </row>
    <row r="82" spans="1:13" s="14" customFormat="1" ht="39" thickBot="1">
      <c r="A82" s="20">
        <v>43867</v>
      </c>
      <c r="B82" s="96" t="s">
        <v>38</v>
      </c>
      <c r="C82" s="96" t="s">
        <v>39</v>
      </c>
      <c r="D82" s="96" t="s">
        <v>40</v>
      </c>
      <c r="E82" s="24" t="s">
        <v>30</v>
      </c>
      <c r="F82" s="97">
        <v>14065</v>
      </c>
      <c r="G82" s="21">
        <v>0</v>
      </c>
      <c r="H82" s="21">
        <v>0</v>
      </c>
      <c r="I82" s="22">
        <v>0</v>
      </c>
      <c r="J82" s="22">
        <v>0</v>
      </c>
      <c r="K82" s="22">
        <v>0</v>
      </c>
      <c r="L82" s="22">
        <v>0</v>
      </c>
      <c r="M82" s="23" t="s">
        <v>41</v>
      </c>
    </row>
    <row r="83" spans="1:13" s="14" customFormat="1" ht="13.5" thickBot="1">
      <c r="A83" s="302" t="s">
        <v>19</v>
      </c>
      <c r="B83" s="303"/>
      <c r="C83" s="303"/>
      <c r="D83" s="303"/>
      <c r="E83" s="303"/>
      <c r="F83" s="8">
        <f>F82</f>
        <v>14065</v>
      </c>
      <c r="G83" s="8">
        <f t="shared" ref="G83:L83" si="18">G82</f>
        <v>0</v>
      </c>
      <c r="H83" s="8">
        <f t="shared" si="18"/>
        <v>0</v>
      </c>
      <c r="I83" s="8">
        <f t="shared" si="18"/>
        <v>0</v>
      </c>
      <c r="J83" s="8">
        <f t="shared" si="18"/>
        <v>0</v>
      </c>
      <c r="K83" s="8">
        <f t="shared" si="18"/>
        <v>0</v>
      </c>
      <c r="L83" s="8">
        <f t="shared" si="18"/>
        <v>0</v>
      </c>
      <c r="M83" s="10"/>
    </row>
    <row r="84" spans="1:13" s="14" customFormat="1" ht="13.5" customHeight="1" thickBot="1">
      <c r="A84" s="87"/>
      <c r="B84" s="87"/>
      <c r="C84" s="87"/>
      <c r="D84" s="87"/>
      <c r="E84" s="87"/>
      <c r="F84" s="87"/>
      <c r="G84" s="87"/>
      <c r="H84" s="87"/>
      <c r="I84" s="87"/>
      <c r="J84" s="87"/>
      <c r="K84" s="87"/>
      <c r="L84" s="87"/>
      <c r="M84" s="87"/>
    </row>
    <row r="85" spans="1:13" s="14" customFormat="1" ht="71.25">
      <c r="A85" s="15" t="s">
        <v>0</v>
      </c>
      <c r="B85" s="16" t="s">
        <v>1</v>
      </c>
      <c r="C85" s="16" t="s">
        <v>2</v>
      </c>
      <c r="D85" s="31" t="s">
        <v>3</v>
      </c>
      <c r="E85" s="31" t="s">
        <v>4</v>
      </c>
      <c r="F85" s="18" t="s">
        <v>5</v>
      </c>
      <c r="G85" s="31" t="s">
        <v>6</v>
      </c>
      <c r="H85" s="31" t="s">
        <v>10</v>
      </c>
      <c r="I85" s="31" t="s">
        <v>11</v>
      </c>
      <c r="J85" s="31" t="s">
        <v>8</v>
      </c>
      <c r="K85" s="31" t="s">
        <v>9</v>
      </c>
      <c r="L85" s="18" t="s">
        <v>7</v>
      </c>
      <c r="M85" s="32" t="s">
        <v>20</v>
      </c>
    </row>
    <row r="86" spans="1:13" s="14" customFormat="1" ht="39" thickBot="1">
      <c r="A86" s="20">
        <v>43866</v>
      </c>
      <c r="B86" s="96" t="s">
        <v>38</v>
      </c>
      <c r="C86" s="96" t="s">
        <v>39</v>
      </c>
      <c r="D86" s="96" t="s">
        <v>40</v>
      </c>
      <c r="E86" s="24" t="s">
        <v>30</v>
      </c>
      <c r="F86" s="97">
        <v>14065</v>
      </c>
      <c r="G86" s="21">
        <v>0</v>
      </c>
      <c r="H86" s="21">
        <v>0</v>
      </c>
      <c r="I86" s="22">
        <v>0</v>
      </c>
      <c r="J86" s="22">
        <v>0</v>
      </c>
      <c r="K86" s="22">
        <v>0</v>
      </c>
      <c r="L86" s="22">
        <v>0</v>
      </c>
      <c r="M86" s="23" t="s">
        <v>41</v>
      </c>
    </row>
    <row r="87" spans="1:13" s="14" customFormat="1" ht="13.5" thickBot="1">
      <c r="A87" s="302" t="s">
        <v>19</v>
      </c>
      <c r="B87" s="303"/>
      <c r="C87" s="303"/>
      <c r="D87" s="303"/>
      <c r="E87" s="303"/>
      <c r="F87" s="8">
        <f>F86</f>
        <v>14065</v>
      </c>
      <c r="G87" s="8">
        <f t="shared" ref="G87:L87" si="19">G86</f>
        <v>0</v>
      </c>
      <c r="H87" s="8">
        <f t="shared" si="19"/>
        <v>0</v>
      </c>
      <c r="I87" s="8">
        <f t="shared" si="19"/>
        <v>0</v>
      </c>
      <c r="J87" s="8">
        <f t="shared" si="19"/>
        <v>0</v>
      </c>
      <c r="K87" s="8">
        <f t="shared" si="19"/>
        <v>0</v>
      </c>
      <c r="L87" s="8">
        <f t="shared" si="19"/>
        <v>0</v>
      </c>
      <c r="M87" s="10"/>
    </row>
    <row r="88" spans="1:13" s="14" customFormat="1" ht="71.25">
      <c r="A88" s="15" t="s">
        <v>0</v>
      </c>
      <c r="B88" s="16" t="s">
        <v>1</v>
      </c>
      <c r="C88" s="16" t="s">
        <v>2</v>
      </c>
      <c r="D88" s="31" t="s">
        <v>3</v>
      </c>
      <c r="E88" s="31" t="s">
        <v>4</v>
      </c>
      <c r="F88" s="18" t="s">
        <v>5</v>
      </c>
      <c r="G88" s="31" t="s">
        <v>6</v>
      </c>
      <c r="H88" s="31" t="s">
        <v>10</v>
      </c>
      <c r="I88" s="31" t="s">
        <v>11</v>
      </c>
      <c r="J88" s="31" t="s">
        <v>8</v>
      </c>
      <c r="K88" s="31" t="s">
        <v>9</v>
      </c>
      <c r="L88" s="18" t="s">
        <v>7</v>
      </c>
      <c r="M88" s="32" t="s">
        <v>20</v>
      </c>
    </row>
    <row r="89" spans="1:13" s="14" customFormat="1" ht="39" thickBot="1">
      <c r="A89" s="20">
        <v>43865</v>
      </c>
      <c r="B89" s="75" t="s">
        <v>38</v>
      </c>
      <c r="C89" s="75" t="s">
        <v>39</v>
      </c>
      <c r="D89" s="75" t="s">
        <v>40</v>
      </c>
      <c r="E89" s="24" t="s">
        <v>30</v>
      </c>
      <c r="F89" s="76">
        <v>14065</v>
      </c>
      <c r="G89" s="21">
        <v>0</v>
      </c>
      <c r="H89" s="21">
        <v>0</v>
      </c>
      <c r="I89" s="22">
        <v>0</v>
      </c>
      <c r="J89" s="22">
        <v>0</v>
      </c>
      <c r="K89" s="22">
        <v>0</v>
      </c>
      <c r="L89" s="22">
        <v>0</v>
      </c>
      <c r="M89" s="23" t="s">
        <v>41</v>
      </c>
    </row>
    <row r="90" spans="1:13" s="14" customFormat="1" ht="13.5" customHeight="1" thickBot="1">
      <c r="A90" s="302" t="s">
        <v>19</v>
      </c>
      <c r="B90" s="303"/>
      <c r="C90" s="303"/>
      <c r="D90" s="303"/>
      <c r="E90" s="303"/>
      <c r="F90" s="8">
        <f>F89</f>
        <v>14065</v>
      </c>
      <c r="G90" s="8">
        <f t="shared" ref="G90:L90" si="20">G89</f>
        <v>0</v>
      </c>
      <c r="H90" s="8">
        <f t="shared" si="20"/>
        <v>0</v>
      </c>
      <c r="I90" s="8">
        <f t="shared" si="20"/>
        <v>0</v>
      </c>
      <c r="J90" s="8">
        <f t="shared" si="20"/>
        <v>0</v>
      </c>
      <c r="K90" s="8">
        <f t="shared" si="20"/>
        <v>0</v>
      </c>
      <c r="L90" s="8">
        <f t="shared" si="20"/>
        <v>0</v>
      </c>
      <c r="M90" s="10"/>
    </row>
    <row r="91" spans="1:13" ht="15.75" thickBot="1">
      <c r="E91" s="12"/>
      <c r="F91" s="12"/>
      <c r="G91" s="12"/>
      <c r="H91" s="12"/>
      <c r="I91" s="12"/>
      <c r="J91" s="12"/>
      <c r="K91" s="12"/>
      <c r="L91" s="12"/>
      <c r="M91" s="12"/>
    </row>
    <row r="92" spans="1:13" ht="71.25">
      <c r="A92" s="15" t="s">
        <v>0</v>
      </c>
      <c r="B92" s="16" t="s">
        <v>1</v>
      </c>
      <c r="C92" s="16" t="s">
        <v>2</v>
      </c>
      <c r="D92" s="31" t="s">
        <v>3</v>
      </c>
      <c r="E92" s="31" t="s">
        <v>4</v>
      </c>
      <c r="F92" s="18" t="s">
        <v>5</v>
      </c>
      <c r="G92" s="31" t="s">
        <v>6</v>
      </c>
      <c r="H92" s="31" t="s">
        <v>10</v>
      </c>
      <c r="I92" s="31" t="s">
        <v>11</v>
      </c>
      <c r="J92" s="31" t="s">
        <v>8</v>
      </c>
      <c r="K92" s="31" t="s">
        <v>9</v>
      </c>
      <c r="L92" s="18" t="s">
        <v>7</v>
      </c>
      <c r="M92" s="32" t="s">
        <v>20</v>
      </c>
    </row>
    <row r="93" spans="1:13" ht="39" thickBot="1">
      <c r="A93" s="20">
        <v>43864</v>
      </c>
      <c r="B93" s="29" t="s">
        <v>38</v>
      </c>
      <c r="C93" s="29" t="s">
        <v>39</v>
      </c>
      <c r="D93" s="29" t="s">
        <v>40</v>
      </c>
      <c r="E93" s="24" t="s">
        <v>30</v>
      </c>
      <c r="F93" s="30">
        <v>14065</v>
      </c>
      <c r="G93" s="21">
        <v>0</v>
      </c>
      <c r="H93" s="21">
        <v>0</v>
      </c>
      <c r="I93" s="22">
        <v>0</v>
      </c>
      <c r="J93" s="22">
        <v>0</v>
      </c>
      <c r="K93" s="22">
        <v>0</v>
      </c>
      <c r="L93" s="22">
        <v>0</v>
      </c>
      <c r="M93" s="23" t="s">
        <v>41</v>
      </c>
    </row>
    <row r="94" spans="1:13" ht="15.75" thickBot="1">
      <c r="A94" s="302" t="s">
        <v>19</v>
      </c>
      <c r="B94" s="303"/>
      <c r="C94" s="303"/>
      <c r="D94" s="303"/>
      <c r="E94" s="303"/>
      <c r="F94" s="8">
        <f>F93</f>
        <v>14065</v>
      </c>
      <c r="G94" s="8">
        <f t="shared" ref="G94" si="21">G93</f>
        <v>0</v>
      </c>
      <c r="H94" s="8">
        <f t="shared" ref="H94" si="22">H93</f>
        <v>0</v>
      </c>
      <c r="I94" s="8">
        <f t="shared" ref="I94" si="23">I93</f>
        <v>0</v>
      </c>
      <c r="J94" s="8">
        <f t="shared" ref="J94" si="24">J93</f>
        <v>0</v>
      </c>
      <c r="K94" s="8">
        <f t="shared" ref="K94" si="25">K93</f>
        <v>0</v>
      </c>
      <c r="L94" s="8">
        <f t="shared" ref="L94" si="26">L93</f>
        <v>0</v>
      </c>
      <c r="M94" s="10"/>
    </row>
    <row r="95" spans="1:13" ht="15.75" thickBot="1">
      <c r="E95" s="12"/>
      <c r="F95" s="12"/>
      <c r="G95" s="12"/>
      <c r="H95" s="12"/>
      <c r="I95" s="12"/>
      <c r="J95" s="12"/>
      <c r="K95" s="12"/>
      <c r="L95" s="12"/>
      <c r="M95" s="12"/>
    </row>
    <row r="96" spans="1:13" ht="71.25">
      <c r="A96" s="15" t="s">
        <v>0</v>
      </c>
      <c r="B96" s="16" t="s">
        <v>1</v>
      </c>
      <c r="C96" s="16" t="s">
        <v>2</v>
      </c>
      <c r="D96" s="17" t="s">
        <v>3</v>
      </c>
      <c r="E96" s="17" t="s">
        <v>4</v>
      </c>
      <c r="F96" s="18" t="s">
        <v>5</v>
      </c>
      <c r="G96" s="17" t="s">
        <v>6</v>
      </c>
      <c r="H96" s="17" t="s">
        <v>10</v>
      </c>
      <c r="I96" s="17" t="s">
        <v>11</v>
      </c>
      <c r="J96" s="17" t="s">
        <v>8</v>
      </c>
      <c r="K96" s="17" t="s">
        <v>9</v>
      </c>
      <c r="L96" s="18" t="s">
        <v>7</v>
      </c>
      <c r="M96" s="19" t="s">
        <v>20</v>
      </c>
    </row>
    <row r="97" spans="1:13" ht="39" thickBot="1">
      <c r="A97" s="20">
        <v>43862</v>
      </c>
      <c r="B97" s="1" t="s">
        <v>38</v>
      </c>
      <c r="C97" s="1" t="s">
        <v>39</v>
      </c>
      <c r="D97" s="1" t="s">
        <v>40</v>
      </c>
      <c r="E97" s="24" t="s">
        <v>30</v>
      </c>
      <c r="F97" s="2">
        <v>14065</v>
      </c>
      <c r="G97" s="21">
        <v>0</v>
      </c>
      <c r="H97" s="21">
        <v>0</v>
      </c>
      <c r="I97" s="22">
        <v>0</v>
      </c>
      <c r="J97" s="22">
        <v>0</v>
      </c>
      <c r="K97" s="22">
        <v>0</v>
      </c>
      <c r="L97" s="22">
        <v>0</v>
      </c>
      <c r="M97" s="23" t="s">
        <v>41</v>
      </c>
    </row>
    <row r="98" spans="1:13" ht="15.75" thickBot="1">
      <c r="A98" s="302" t="s">
        <v>19</v>
      </c>
      <c r="B98" s="303"/>
      <c r="C98" s="303"/>
      <c r="D98" s="303"/>
      <c r="E98" s="303"/>
      <c r="F98" s="8">
        <f>F97</f>
        <v>14065</v>
      </c>
      <c r="G98" s="8">
        <f t="shared" ref="G98:L98" si="27">G97</f>
        <v>0</v>
      </c>
      <c r="H98" s="8">
        <f t="shared" si="27"/>
        <v>0</v>
      </c>
      <c r="I98" s="8">
        <f t="shared" si="27"/>
        <v>0</v>
      </c>
      <c r="J98" s="8">
        <f t="shared" si="27"/>
        <v>0</v>
      </c>
      <c r="K98" s="8">
        <f t="shared" si="27"/>
        <v>0</v>
      </c>
      <c r="L98" s="8">
        <f t="shared" si="27"/>
        <v>0</v>
      </c>
      <c r="M98" s="10"/>
    </row>
    <row r="100" spans="1:13" ht="321.75" customHeight="1">
      <c r="A100" s="347" t="s">
        <v>57</v>
      </c>
      <c r="B100" s="347"/>
      <c r="C100" s="347"/>
      <c r="D100" s="347"/>
      <c r="E100" s="347"/>
      <c r="F100" s="347"/>
      <c r="G100" s="347"/>
      <c r="H100" s="347"/>
      <c r="I100" s="347"/>
      <c r="J100" s="347"/>
      <c r="K100" s="347"/>
      <c r="L100" s="347"/>
      <c r="M100" s="347"/>
    </row>
  </sheetData>
  <mergeCells count="27">
    <mergeCell ref="A79:E79"/>
    <mergeCell ref="A75:E75"/>
    <mergeCell ref="A71:E71"/>
    <mergeCell ref="A67:E67"/>
    <mergeCell ref="A63:E63"/>
    <mergeCell ref="A100:M100"/>
    <mergeCell ref="A98:E98"/>
    <mergeCell ref="A94:E94"/>
    <mergeCell ref="A90:E90"/>
    <mergeCell ref="A83:E83"/>
    <mergeCell ref="A87:E87"/>
    <mergeCell ref="A59:E59"/>
    <mergeCell ref="A47:E47"/>
    <mergeCell ref="A51:E51"/>
    <mergeCell ref="A5:M5"/>
    <mergeCell ref="A6:M6"/>
    <mergeCell ref="A7:M7"/>
    <mergeCell ref="A55:E55"/>
    <mergeCell ref="A43:E43"/>
    <mergeCell ref="A39:E39"/>
    <mergeCell ref="A35:E35"/>
    <mergeCell ref="A31:E31"/>
    <mergeCell ref="A27:E27"/>
    <mergeCell ref="A23:E23"/>
    <mergeCell ref="A19:E19"/>
    <mergeCell ref="A15:E15"/>
    <mergeCell ref="A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M101"/>
  <sheetViews>
    <sheetView topLeftCell="A4" workbookViewId="0">
      <selection activeCell="B10" sqref="B10"/>
    </sheetView>
  </sheetViews>
  <sheetFormatPr defaultRowHeight="15"/>
  <cols>
    <col min="1" max="1" width="14" bestFit="1" customWidth="1"/>
    <col min="2" max="2" width="19.5703125" customWidth="1"/>
    <col min="3" max="3" width="19.42578125" customWidth="1"/>
    <col min="4" max="4" width="14.7109375" customWidth="1"/>
    <col min="5" max="5" width="31.42578125" customWidth="1"/>
    <col min="6" max="6" width="15.28515625" customWidth="1"/>
    <col min="7" max="7" width="16.42578125" customWidth="1"/>
    <col min="8" max="8" width="13.7109375" customWidth="1"/>
    <col min="9" max="9" width="14.140625" customWidth="1"/>
    <col min="10" max="10" width="15.28515625" customWidth="1"/>
    <col min="11" max="11" width="14.7109375" customWidth="1"/>
    <col min="12" max="12" width="13.42578125" customWidth="1"/>
    <col min="13" max="13" width="25.42578125" customWidth="1"/>
  </cols>
  <sheetData>
    <row r="1" spans="1:13" s="14" customFormat="1" ht="12.75"/>
    <row r="2" spans="1:13" s="14" customFormat="1" ht="12.75"/>
    <row r="3" spans="1:13" s="14" customFormat="1" ht="12.75"/>
    <row r="4" spans="1:13" s="14" customFormat="1" ht="12.75"/>
    <row r="5" spans="1:13" s="14" customFormat="1" ht="13.5" customHeight="1">
      <c r="A5" s="374" t="s">
        <v>21</v>
      </c>
      <c r="B5" s="374"/>
      <c r="C5" s="374"/>
      <c r="D5" s="374"/>
      <c r="E5" s="374"/>
      <c r="F5" s="374"/>
      <c r="G5" s="374"/>
      <c r="H5" s="374"/>
      <c r="I5" s="374"/>
      <c r="J5" s="374"/>
      <c r="K5" s="374"/>
      <c r="L5" s="374"/>
      <c r="M5" s="374"/>
    </row>
    <row r="6" spans="1:13" s="14" customFormat="1" ht="13.5" customHeight="1">
      <c r="A6" s="376"/>
      <c r="B6" s="377"/>
      <c r="C6" s="377"/>
      <c r="D6" s="377"/>
      <c r="E6" s="377"/>
      <c r="F6" s="377"/>
      <c r="G6" s="377"/>
      <c r="H6" s="377"/>
      <c r="I6" s="377"/>
      <c r="J6" s="377"/>
      <c r="K6" s="377"/>
      <c r="L6" s="377"/>
      <c r="M6" s="377"/>
    </row>
    <row r="7" spans="1:13" s="14" customFormat="1" ht="13.5" customHeight="1">
      <c r="A7" s="379" t="s">
        <v>37</v>
      </c>
      <c r="B7" s="379"/>
      <c r="C7" s="379"/>
      <c r="D7" s="379"/>
      <c r="E7" s="379"/>
      <c r="F7" s="379"/>
      <c r="G7" s="379"/>
      <c r="H7" s="379"/>
      <c r="I7" s="379"/>
      <c r="J7" s="379"/>
      <c r="K7" s="379"/>
      <c r="L7" s="379"/>
      <c r="M7" s="379"/>
    </row>
    <row r="8" spans="1:13" s="86" customFormat="1" ht="13.5" customHeight="1" thickBot="1">
      <c r="A8" s="85"/>
      <c r="B8" s="85"/>
      <c r="C8" s="85"/>
      <c r="D8" s="85"/>
      <c r="E8" s="85"/>
      <c r="F8" s="85"/>
      <c r="G8" s="85"/>
      <c r="H8" s="85"/>
      <c r="I8" s="85"/>
      <c r="J8" s="85"/>
      <c r="K8" s="85"/>
      <c r="L8" s="85"/>
      <c r="M8" s="85"/>
    </row>
    <row r="9" spans="1:13" s="155" customFormat="1" ht="64.5" thickBot="1">
      <c r="A9" s="63" t="s">
        <v>0</v>
      </c>
      <c r="B9" s="64" t="s">
        <v>58</v>
      </c>
      <c r="C9" s="64" t="s">
        <v>59</v>
      </c>
      <c r="D9" s="65" t="s">
        <v>3</v>
      </c>
      <c r="E9" s="65" t="s">
        <v>4</v>
      </c>
      <c r="F9" s="66" t="s">
        <v>60</v>
      </c>
      <c r="G9" s="65" t="s">
        <v>6</v>
      </c>
      <c r="H9" s="65" t="s">
        <v>10</v>
      </c>
      <c r="I9" s="65" t="s">
        <v>11</v>
      </c>
      <c r="J9" s="65" t="s">
        <v>8</v>
      </c>
      <c r="K9" s="65" t="s">
        <v>9</v>
      </c>
      <c r="L9" s="66" t="s">
        <v>61</v>
      </c>
      <c r="M9" s="67" t="s">
        <v>20</v>
      </c>
    </row>
    <row r="10" spans="1:13" s="155" customFormat="1" ht="77.25" thickBot="1">
      <c r="A10" s="294">
        <v>43890</v>
      </c>
      <c r="B10" s="293" t="s">
        <v>42</v>
      </c>
      <c r="C10" s="293" t="s">
        <v>43</v>
      </c>
      <c r="D10" s="293" t="s">
        <v>44</v>
      </c>
      <c r="E10" s="70" t="s">
        <v>45</v>
      </c>
      <c r="F10" s="279">
        <v>3174</v>
      </c>
      <c r="G10" s="53">
        <v>2080</v>
      </c>
      <c r="H10" s="53">
        <v>0</v>
      </c>
      <c r="I10" s="54">
        <v>0</v>
      </c>
      <c r="J10" s="54">
        <v>0</v>
      </c>
      <c r="K10" s="54">
        <v>0</v>
      </c>
      <c r="L10" s="54">
        <v>0</v>
      </c>
      <c r="M10" s="289" t="s">
        <v>41</v>
      </c>
    </row>
    <row r="11" spans="1:13" s="155" customFormat="1" ht="13.5" customHeight="1" thickBot="1">
      <c r="A11" s="323" t="s">
        <v>19</v>
      </c>
      <c r="B11" s="324"/>
      <c r="C11" s="324"/>
      <c r="D11" s="324"/>
      <c r="E11" s="325"/>
      <c r="F11" s="8">
        <f>F10</f>
        <v>3174</v>
      </c>
      <c r="G11" s="8">
        <f t="shared" ref="G11:L11" si="0">G10</f>
        <v>2080</v>
      </c>
      <c r="H11" s="8">
        <f t="shared" si="0"/>
        <v>0</v>
      </c>
      <c r="I11" s="8">
        <f t="shared" si="0"/>
        <v>0</v>
      </c>
      <c r="J11" s="8">
        <f t="shared" si="0"/>
        <v>0</v>
      </c>
      <c r="K11" s="8">
        <f t="shared" si="0"/>
        <v>0</v>
      </c>
      <c r="L11" s="8">
        <f t="shared" si="0"/>
        <v>0</v>
      </c>
      <c r="M11" s="10"/>
    </row>
    <row r="12" spans="1:13" s="155" customFormat="1" ht="13.5" customHeight="1" thickBot="1">
      <c r="A12" s="85"/>
      <c r="B12" s="85"/>
      <c r="C12" s="85"/>
      <c r="D12" s="85"/>
      <c r="E12" s="85"/>
      <c r="F12" s="85"/>
      <c r="G12" s="85"/>
      <c r="H12" s="85"/>
      <c r="I12" s="85"/>
      <c r="J12" s="85"/>
      <c r="K12" s="85"/>
      <c r="L12" s="85"/>
      <c r="M12" s="85"/>
    </row>
    <row r="13" spans="1:13" s="155" customFormat="1" ht="64.5" thickBot="1">
      <c r="A13" s="63" t="s">
        <v>0</v>
      </c>
      <c r="B13" s="64" t="s">
        <v>58</v>
      </c>
      <c r="C13" s="64" t="s">
        <v>59</v>
      </c>
      <c r="D13" s="65" t="s">
        <v>3</v>
      </c>
      <c r="E13" s="65" t="s">
        <v>4</v>
      </c>
      <c r="F13" s="66" t="s">
        <v>60</v>
      </c>
      <c r="G13" s="65" t="s">
        <v>6</v>
      </c>
      <c r="H13" s="65" t="s">
        <v>10</v>
      </c>
      <c r="I13" s="65" t="s">
        <v>11</v>
      </c>
      <c r="J13" s="65" t="s">
        <v>8</v>
      </c>
      <c r="K13" s="65" t="s">
        <v>9</v>
      </c>
      <c r="L13" s="66" t="s">
        <v>61</v>
      </c>
      <c r="M13" s="67" t="s">
        <v>20</v>
      </c>
    </row>
    <row r="14" spans="1:13" s="155" customFormat="1" ht="77.25" thickBot="1">
      <c r="A14" s="294">
        <v>43889</v>
      </c>
      <c r="B14" s="293" t="s">
        <v>42</v>
      </c>
      <c r="C14" s="293" t="s">
        <v>43</v>
      </c>
      <c r="D14" s="293" t="s">
        <v>44</v>
      </c>
      <c r="E14" s="70" t="s">
        <v>45</v>
      </c>
      <c r="F14" s="279">
        <v>3174</v>
      </c>
      <c r="G14" s="53">
        <v>2080</v>
      </c>
      <c r="H14" s="53">
        <v>0</v>
      </c>
      <c r="I14" s="54">
        <v>0</v>
      </c>
      <c r="J14" s="54">
        <v>0</v>
      </c>
      <c r="K14" s="54">
        <v>0</v>
      </c>
      <c r="L14" s="54">
        <v>0</v>
      </c>
      <c r="M14" s="289" t="s">
        <v>41</v>
      </c>
    </row>
    <row r="15" spans="1:13" s="155" customFormat="1" ht="13.5" customHeight="1" thickBot="1">
      <c r="A15" s="323" t="s">
        <v>19</v>
      </c>
      <c r="B15" s="324"/>
      <c r="C15" s="324"/>
      <c r="D15" s="324"/>
      <c r="E15" s="325"/>
      <c r="F15" s="8">
        <f>F14</f>
        <v>3174</v>
      </c>
      <c r="G15" s="8">
        <f t="shared" ref="G15:L15" si="1">G14</f>
        <v>2080</v>
      </c>
      <c r="H15" s="8">
        <f t="shared" si="1"/>
        <v>0</v>
      </c>
      <c r="I15" s="8">
        <f t="shared" si="1"/>
        <v>0</v>
      </c>
      <c r="J15" s="8">
        <f t="shared" si="1"/>
        <v>0</v>
      </c>
      <c r="K15" s="8">
        <f t="shared" si="1"/>
        <v>0</v>
      </c>
      <c r="L15" s="8">
        <f t="shared" si="1"/>
        <v>0</v>
      </c>
      <c r="M15" s="10"/>
    </row>
    <row r="16" spans="1:13" s="155" customFormat="1" ht="13.5" customHeight="1" thickBot="1">
      <c r="A16" s="85"/>
      <c r="B16" s="85"/>
      <c r="C16" s="85"/>
      <c r="D16" s="85"/>
      <c r="E16" s="85"/>
      <c r="F16" s="85"/>
      <c r="G16" s="85"/>
      <c r="H16" s="85"/>
      <c r="I16" s="85"/>
      <c r="J16" s="85"/>
      <c r="K16" s="85"/>
      <c r="L16" s="85"/>
      <c r="M16" s="85"/>
    </row>
    <row r="17" spans="1:13" s="155" customFormat="1" ht="64.5" thickBot="1">
      <c r="A17" s="63" t="s">
        <v>0</v>
      </c>
      <c r="B17" s="64" t="s">
        <v>58</v>
      </c>
      <c r="C17" s="64" t="s">
        <v>59</v>
      </c>
      <c r="D17" s="65" t="s">
        <v>3</v>
      </c>
      <c r="E17" s="65" t="s">
        <v>4</v>
      </c>
      <c r="F17" s="66" t="s">
        <v>60</v>
      </c>
      <c r="G17" s="65" t="s">
        <v>6</v>
      </c>
      <c r="H17" s="65" t="s">
        <v>10</v>
      </c>
      <c r="I17" s="65" t="s">
        <v>11</v>
      </c>
      <c r="J17" s="65" t="s">
        <v>8</v>
      </c>
      <c r="K17" s="65" t="s">
        <v>9</v>
      </c>
      <c r="L17" s="66" t="s">
        <v>61</v>
      </c>
      <c r="M17" s="67" t="s">
        <v>20</v>
      </c>
    </row>
    <row r="18" spans="1:13" s="155" customFormat="1" ht="77.25" thickBot="1">
      <c r="A18" s="68">
        <v>43888</v>
      </c>
      <c r="B18" s="69" t="s">
        <v>42</v>
      </c>
      <c r="C18" s="69" t="s">
        <v>43</v>
      </c>
      <c r="D18" s="69" t="s">
        <v>44</v>
      </c>
      <c r="E18" s="70" t="s">
        <v>45</v>
      </c>
      <c r="F18" s="270">
        <v>3174</v>
      </c>
      <c r="G18" s="53">
        <v>2080</v>
      </c>
      <c r="H18" s="53">
        <v>0</v>
      </c>
      <c r="I18" s="54">
        <v>0</v>
      </c>
      <c r="J18" s="54">
        <v>0</v>
      </c>
      <c r="K18" s="54">
        <v>0</v>
      </c>
      <c r="L18" s="54">
        <v>0</v>
      </c>
      <c r="M18" s="55" t="s">
        <v>41</v>
      </c>
    </row>
    <row r="19" spans="1:13" s="155" customFormat="1" ht="13.5" customHeight="1" thickBot="1">
      <c r="A19" s="323" t="s">
        <v>19</v>
      </c>
      <c r="B19" s="324"/>
      <c r="C19" s="324"/>
      <c r="D19" s="324"/>
      <c r="E19" s="325"/>
      <c r="F19" s="8">
        <f>F18</f>
        <v>3174</v>
      </c>
      <c r="G19" s="8">
        <f t="shared" ref="G19:L19" si="2">G18</f>
        <v>2080</v>
      </c>
      <c r="H19" s="8">
        <f t="shared" si="2"/>
        <v>0</v>
      </c>
      <c r="I19" s="8">
        <f t="shared" si="2"/>
        <v>0</v>
      </c>
      <c r="J19" s="8">
        <f t="shared" si="2"/>
        <v>0</v>
      </c>
      <c r="K19" s="8">
        <f t="shared" si="2"/>
        <v>0</v>
      </c>
      <c r="L19" s="8">
        <f t="shared" si="2"/>
        <v>0</v>
      </c>
      <c r="M19" s="10"/>
    </row>
    <row r="20" spans="1:13" s="155" customFormat="1" ht="13.5" customHeight="1" thickBot="1">
      <c r="A20" s="85"/>
      <c r="B20" s="85"/>
      <c r="C20" s="85"/>
      <c r="D20" s="85"/>
      <c r="E20" s="85"/>
      <c r="F20" s="85"/>
      <c r="G20" s="85"/>
      <c r="H20" s="85"/>
      <c r="I20" s="85"/>
      <c r="J20" s="85"/>
      <c r="K20" s="85"/>
      <c r="L20" s="85"/>
      <c r="M20" s="85"/>
    </row>
    <row r="21" spans="1:13" s="155" customFormat="1" ht="64.5" thickBot="1">
      <c r="A21" s="63" t="s">
        <v>0</v>
      </c>
      <c r="B21" s="64" t="s">
        <v>58</v>
      </c>
      <c r="C21" s="64" t="s">
        <v>59</v>
      </c>
      <c r="D21" s="65" t="s">
        <v>3</v>
      </c>
      <c r="E21" s="65" t="s">
        <v>4</v>
      </c>
      <c r="F21" s="66" t="s">
        <v>60</v>
      </c>
      <c r="G21" s="65" t="s">
        <v>6</v>
      </c>
      <c r="H21" s="65" t="s">
        <v>10</v>
      </c>
      <c r="I21" s="65" t="s">
        <v>11</v>
      </c>
      <c r="J21" s="65" t="s">
        <v>8</v>
      </c>
      <c r="K21" s="65" t="s">
        <v>9</v>
      </c>
      <c r="L21" s="66" t="s">
        <v>61</v>
      </c>
      <c r="M21" s="67" t="s">
        <v>20</v>
      </c>
    </row>
    <row r="22" spans="1:13" s="155" customFormat="1" ht="77.25" thickBot="1">
      <c r="A22" s="68">
        <v>43887</v>
      </c>
      <c r="B22" s="69" t="s">
        <v>42</v>
      </c>
      <c r="C22" s="69" t="s">
        <v>43</v>
      </c>
      <c r="D22" s="69" t="s">
        <v>44</v>
      </c>
      <c r="E22" s="70" t="s">
        <v>45</v>
      </c>
      <c r="F22" s="262">
        <v>3174</v>
      </c>
      <c r="G22" s="53">
        <v>2080</v>
      </c>
      <c r="H22" s="53">
        <v>0</v>
      </c>
      <c r="I22" s="54">
        <v>0</v>
      </c>
      <c r="J22" s="54">
        <v>0</v>
      </c>
      <c r="K22" s="54">
        <v>0</v>
      </c>
      <c r="L22" s="54">
        <v>0</v>
      </c>
      <c r="M22" s="55" t="s">
        <v>41</v>
      </c>
    </row>
    <row r="23" spans="1:13" s="155" customFormat="1" ht="13.5" customHeight="1" thickBot="1">
      <c r="A23" s="323" t="s">
        <v>19</v>
      </c>
      <c r="B23" s="324"/>
      <c r="C23" s="324"/>
      <c r="D23" s="324"/>
      <c r="E23" s="325"/>
      <c r="F23" s="8">
        <f>F22</f>
        <v>3174</v>
      </c>
      <c r="G23" s="8">
        <f t="shared" ref="G23:L23" si="3">G22</f>
        <v>2080</v>
      </c>
      <c r="H23" s="8">
        <f t="shared" si="3"/>
        <v>0</v>
      </c>
      <c r="I23" s="8">
        <f t="shared" si="3"/>
        <v>0</v>
      </c>
      <c r="J23" s="8">
        <f t="shared" si="3"/>
        <v>0</v>
      </c>
      <c r="K23" s="8">
        <f t="shared" si="3"/>
        <v>0</v>
      </c>
      <c r="L23" s="8">
        <f t="shared" si="3"/>
        <v>0</v>
      </c>
      <c r="M23" s="10"/>
    </row>
    <row r="24" spans="1:13" s="155" customFormat="1" ht="13.5" customHeight="1" thickBot="1">
      <c r="A24" s="85"/>
      <c r="B24" s="85"/>
      <c r="C24" s="85"/>
      <c r="D24" s="85"/>
      <c r="E24" s="85"/>
      <c r="F24" s="85"/>
      <c r="G24" s="85"/>
      <c r="H24" s="85"/>
      <c r="I24" s="85"/>
      <c r="J24" s="85"/>
      <c r="K24" s="85"/>
      <c r="L24" s="85"/>
      <c r="M24" s="85"/>
    </row>
    <row r="25" spans="1:13" s="155" customFormat="1" ht="64.5" thickBot="1">
      <c r="A25" s="63" t="s">
        <v>0</v>
      </c>
      <c r="B25" s="64" t="s">
        <v>58</v>
      </c>
      <c r="C25" s="64" t="s">
        <v>59</v>
      </c>
      <c r="D25" s="65" t="s">
        <v>3</v>
      </c>
      <c r="E25" s="65" t="s">
        <v>4</v>
      </c>
      <c r="F25" s="66" t="s">
        <v>60</v>
      </c>
      <c r="G25" s="65" t="s">
        <v>6</v>
      </c>
      <c r="H25" s="65" t="s">
        <v>10</v>
      </c>
      <c r="I25" s="65" t="s">
        <v>11</v>
      </c>
      <c r="J25" s="65" t="s">
        <v>8</v>
      </c>
      <c r="K25" s="65" t="s">
        <v>9</v>
      </c>
      <c r="L25" s="66" t="s">
        <v>61</v>
      </c>
      <c r="M25" s="67" t="s">
        <v>20</v>
      </c>
    </row>
    <row r="26" spans="1:13" s="155" customFormat="1" ht="77.25" thickBot="1">
      <c r="A26" s="68">
        <v>43886</v>
      </c>
      <c r="B26" s="69" t="s">
        <v>42</v>
      </c>
      <c r="C26" s="69" t="s">
        <v>43</v>
      </c>
      <c r="D26" s="69" t="s">
        <v>44</v>
      </c>
      <c r="E26" s="70" t="s">
        <v>45</v>
      </c>
      <c r="F26" s="259">
        <v>3174</v>
      </c>
      <c r="G26" s="53">
        <v>2080</v>
      </c>
      <c r="H26" s="53">
        <v>0</v>
      </c>
      <c r="I26" s="54">
        <v>0</v>
      </c>
      <c r="J26" s="54">
        <v>0</v>
      </c>
      <c r="K26" s="54">
        <v>0</v>
      </c>
      <c r="L26" s="54">
        <v>0</v>
      </c>
      <c r="M26" s="55" t="s">
        <v>41</v>
      </c>
    </row>
    <row r="27" spans="1:13" s="155" customFormat="1" ht="13.5" customHeight="1" thickBot="1">
      <c r="A27" s="323" t="s">
        <v>19</v>
      </c>
      <c r="B27" s="324"/>
      <c r="C27" s="324"/>
      <c r="D27" s="324"/>
      <c r="E27" s="325"/>
      <c r="F27" s="8">
        <f>F26</f>
        <v>3174</v>
      </c>
      <c r="G27" s="8">
        <f t="shared" ref="G27:L27" si="4">G26</f>
        <v>2080</v>
      </c>
      <c r="H27" s="8">
        <f t="shared" si="4"/>
        <v>0</v>
      </c>
      <c r="I27" s="8">
        <f t="shared" si="4"/>
        <v>0</v>
      </c>
      <c r="J27" s="8">
        <f t="shared" si="4"/>
        <v>0</v>
      </c>
      <c r="K27" s="8">
        <f t="shared" si="4"/>
        <v>0</v>
      </c>
      <c r="L27" s="8">
        <f t="shared" si="4"/>
        <v>0</v>
      </c>
      <c r="M27" s="10"/>
    </row>
    <row r="28" spans="1:13" s="155" customFormat="1" ht="13.5" customHeight="1" thickBot="1">
      <c r="A28" s="85"/>
      <c r="B28" s="85"/>
      <c r="C28" s="85"/>
      <c r="D28" s="85"/>
      <c r="E28" s="85"/>
      <c r="F28" s="85"/>
      <c r="G28" s="85"/>
      <c r="H28" s="85"/>
      <c r="I28" s="85"/>
      <c r="J28" s="85"/>
      <c r="K28" s="85"/>
      <c r="L28" s="85"/>
      <c r="M28" s="85"/>
    </row>
    <row r="29" spans="1:13" s="155" customFormat="1" ht="64.5" thickBot="1">
      <c r="A29" s="63" t="s">
        <v>0</v>
      </c>
      <c r="B29" s="64" t="s">
        <v>58</v>
      </c>
      <c r="C29" s="64" t="s">
        <v>59</v>
      </c>
      <c r="D29" s="65" t="s">
        <v>3</v>
      </c>
      <c r="E29" s="65" t="s">
        <v>4</v>
      </c>
      <c r="F29" s="66" t="s">
        <v>60</v>
      </c>
      <c r="G29" s="65" t="s">
        <v>6</v>
      </c>
      <c r="H29" s="65" t="s">
        <v>10</v>
      </c>
      <c r="I29" s="65" t="s">
        <v>11</v>
      </c>
      <c r="J29" s="65" t="s">
        <v>8</v>
      </c>
      <c r="K29" s="65" t="s">
        <v>9</v>
      </c>
      <c r="L29" s="66" t="s">
        <v>61</v>
      </c>
      <c r="M29" s="67" t="s">
        <v>20</v>
      </c>
    </row>
    <row r="30" spans="1:13" s="155" customFormat="1" ht="77.25" thickBot="1">
      <c r="A30" s="68">
        <v>43885</v>
      </c>
      <c r="B30" s="69" t="s">
        <v>42</v>
      </c>
      <c r="C30" s="69" t="s">
        <v>43</v>
      </c>
      <c r="D30" s="69" t="s">
        <v>44</v>
      </c>
      <c r="E30" s="70" t="s">
        <v>45</v>
      </c>
      <c r="F30" s="71">
        <v>3174</v>
      </c>
      <c r="G30" s="53">
        <v>2080</v>
      </c>
      <c r="H30" s="53">
        <v>0</v>
      </c>
      <c r="I30" s="54">
        <v>0</v>
      </c>
      <c r="J30" s="54">
        <v>0</v>
      </c>
      <c r="K30" s="54">
        <v>0</v>
      </c>
      <c r="L30" s="54">
        <v>0</v>
      </c>
      <c r="M30" s="55" t="s">
        <v>41</v>
      </c>
    </row>
    <row r="31" spans="1:13" s="155" customFormat="1" ht="13.5" customHeight="1" thickBot="1">
      <c r="A31" s="323" t="s">
        <v>19</v>
      </c>
      <c r="B31" s="324"/>
      <c r="C31" s="324"/>
      <c r="D31" s="324"/>
      <c r="E31" s="325"/>
      <c r="F31" s="8">
        <f>F30</f>
        <v>3174</v>
      </c>
      <c r="G31" s="8">
        <f t="shared" ref="G31:L31" si="5">G30</f>
        <v>2080</v>
      </c>
      <c r="H31" s="8">
        <f t="shared" si="5"/>
        <v>0</v>
      </c>
      <c r="I31" s="8">
        <f t="shared" si="5"/>
        <v>0</v>
      </c>
      <c r="J31" s="8">
        <f t="shared" si="5"/>
        <v>0</v>
      </c>
      <c r="K31" s="8">
        <f t="shared" si="5"/>
        <v>0</v>
      </c>
      <c r="L31" s="8">
        <f t="shared" si="5"/>
        <v>0</v>
      </c>
      <c r="M31" s="10"/>
    </row>
    <row r="32" spans="1:13" s="155" customFormat="1" ht="13.5" customHeight="1" thickBot="1">
      <c r="A32" s="85"/>
      <c r="B32" s="85"/>
      <c r="C32" s="85"/>
      <c r="D32" s="85"/>
      <c r="E32" s="85"/>
      <c r="F32" s="85"/>
      <c r="G32" s="85"/>
      <c r="H32" s="85"/>
      <c r="I32" s="85"/>
      <c r="J32" s="85"/>
      <c r="K32" s="85"/>
      <c r="L32" s="85"/>
      <c r="M32" s="85"/>
    </row>
    <row r="33" spans="1:13" s="155" customFormat="1" ht="64.5" thickBot="1">
      <c r="A33" s="63" t="s">
        <v>0</v>
      </c>
      <c r="B33" s="64" t="s">
        <v>58</v>
      </c>
      <c r="C33" s="64" t="s">
        <v>59</v>
      </c>
      <c r="D33" s="65" t="s">
        <v>3</v>
      </c>
      <c r="E33" s="65" t="s">
        <v>4</v>
      </c>
      <c r="F33" s="66" t="s">
        <v>60</v>
      </c>
      <c r="G33" s="65" t="s">
        <v>6</v>
      </c>
      <c r="H33" s="65" t="s">
        <v>10</v>
      </c>
      <c r="I33" s="65" t="s">
        <v>11</v>
      </c>
      <c r="J33" s="65" t="s">
        <v>8</v>
      </c>
      <c r="K33" s="65" t="s">
        <v>9</v>
      </c>
      <c r="L33" s="66" t="s">
        <v>61</v>
      </c>
      <c r="M33" s="67" t="s">
        <v>20</v>
      </c>
    </row>
    <row r="34" spans="1:13" s="155" customFormat="1" ht="77.25" thickBot="1">
      <c r="A34" s="68">
        <v>43883</v>
      </c>
      <c r="B34" s="69" t="s">
        <v>42</v>
      </c>
      <c r="C34" s="69" t="s">
        <v>43</v>
      </c>
      <c r="D34" s="69" t="s">
        <v>44</v>
      </c>
      <c r="E34" s="70" t="s">
        <v>45</v>
      </c>
      <c r="F34" s="71">
        <v>3174</v>
      </c>
      <c r="G34" s="53">
        <v>2080</v>
      </c>
      <c r="H34" s="53">
        <v>0</v>
      </c>
      <c r="I34" s="54">
        <v>0</v>
      </c>
      <c r="J34" s="54">
        <v>0</v>
      </c>
      <c r="K34" s="54">
        <v>0</v>
      </c>
      <c r="L34" s="54">
        <v>0</v>
      </c>
      <c r="M34" s="55" t="s">
        <v>41</v>
      </c>
    </row>
    <row r="35" spans="1:13" s="155" customFormat="1" ht="13.5" customHeight="1" thickBot="1">
      <c r="A35" s="323" t="s">
        <v>19</v>
      </c>
      <c r="B35" s="324"/>
      <c r="C35" s="324"/>
      <c r="D35" s="324"/>
      <c r="E35" s="325"/>
      <c r="F35" s="8">
        <f>F34</f>
        <v>3174</v>
      </c>
      <c r="G35" s="8">
        <f t="shared" ref="G35:L35" si="6">G34</f>
        <v>2080</v>
      </c>
      <c r="H35" s="8">
        <f t="shared" si="6"/>
        <v>0</v>
      </c>
      <c r="I35" s="8">
        <f t="shared" si="6"/>
        <v>0</v>
      </c>
      <c r="J35" s="8">
        <f t="shared" si="6"/>
        <v>0</v>
      </c>
      <c r="K35" s="8">
        <f t="shared" si="6"/>
        <v>0</v>
      </c>
      <c r="L35" s="8">
        <f t="shared" si="6"/>
        <v>0</v>
      </c>
      <c r="M35" s="10"/>
    </row>
    <row r="36" spans="1:13" s="155" customFormat="1" ht="13.5" customHeight="1" thickBot="1">
      <c r="A36" s="85"/>
      <c r="B36" s="85"/>
      <c r="C36" s="85"/>
      <c r="D36" s="85"/>
      <c r="E36" s="85"/>
      <c r="F36" s="85"/>
      <c r="G36" s="85"/>
      <c r="H36" s="85"/>
      <c r="I36" s="85"/>
      <c r="J36" s="85"/>
      <c r="K36" s="85"/>
      <c r="L36" s="85"/>
      <c r="M36" s="85"/>
    </row>
    <row r="37" spans="1:13" s="155" customFormat="1" ht="64.5" thickBot="1">
      <c r="A37" s="63" t="s">
        <v>0</v>
      </c>
      <c r="B37" s="64" t="s">
        <v>58</v>
      </c>
      <c r="C37" s="64" t="s">
        <v>59</v>
      </c>
      <c r="D37" s="65" t="s">
        <v>3</v>
      </c>
      <c r="E37" s="65" t="s">
        <v>4</v>
      </c>
      <c r="F37" s="66" t="s">
        <v>60</v>
      </c>
      <c r="G37" s="65" t="s">
        <v>6</v>
      </c>
      <c r="H37" s="65" t="s">
        <v>10</v>
      </c>
      <c r="I37" s="65" t="s">
        <v>11</v>
      </c>
      <c r="J37" s="65" t="s">
        <v>8</v>
      </c>
      <c r="K37" s="65" t="s">
        <v>9</v>
      </c>
      <c r="L37" s="66" t="s">
        <v>61</v>
      </c>
      <c r="M37" s="67" t="s">
        <v>20</v>
      </c>
    </row>
    <row r="38" spans="1:13" s="155" customFormat="1" ht="77.25" thickBot="1">
      <c r="A38" s="68">
        <v>43881</v>
      </c>
      <c r="B38" s="69" t="s">
        <v>42</v>
      </c>
      <c r="C38" s="69" t="s">
        <v>43</v>
      </c>
      <c r="D38" s="69" t="s">
        <v>44</v>
      </c>
      <c r="E38" s="70" t="s">
        <v>45</v>
      </c>
      <c r="F38" s="71">
        <v>3174</v>
      </c>
      <c r="G38" s="53">
        <v>2080</v>
      </c>
      <c r="H38" s="53">
        <v>0</v>
      </c>
      <c r="I38" s="54">
        <v>0</v>
      </c>
      <c r="J38" s="54">
        <v>0</v>
      </c>
      <c r="K38" s="54">
        <v>0</v>
      </c>
      <c r="L38" s="54">
        <v>0</v>
      </c>
      <c r="M38" s="55" t="s">
        <v>41</v>
      </c>
    </row>
    <row r="39" spans="1:13" s="155" customFormat="1" ht="13.5" customHeight="1" thickBot="1">
      <c r="A39" s="323" t="s">
        <v>19</v>
      </c>
      <c r="B39" s="324"/>
      <c r="C39" s="324"/>
      <c r="D39" s="324"/>
      <c r="E39" s="325"/>
      <c r="F39" s="8">
        <f>F38</f>
        <v>3174</v>
      </c>
      <c r="G39" s="8">
        <f t="shared" ref="G39:L39" si="7">G38</f>
        <v>2080</v>
      </c>
      <c r="H39" s="8">
        <f t="shared" si="7"/>
        <v>0</v>
      </c>
      <c r="I39" s="8">
        <f t="shared" si="7"/>
        <v>0</v>
      </c>
      <c r="J39" s="8">
        <f t="shared" si="7"/>
        <v>0</v>
      </c>
      <c r="K39" s="8">
        <f t="shared" si="7"/>
        <v>0</v>
      </c>
      <c r="L39" s="8">
        <f t="shared" si="7"/>
        <v>0</v>
      </c>
      <c r="M39" s="10"/>
    </row>
    <row r="40" spans="1:13" s="155" customFormat="1" ht="13.5" customHeight="1" thickBot="1">
      <c r="A40" s="85"/>
      <c r="B40" s="85"/>
      <c r="C40" s="85"/>
      <c r="D40" s="85"/>
      <c r="E40" s="85"/>
      <c r="F40" s="85"/>
      <c r="G40" s="85"/>
      <c r="H40" s="85"/>
      <c r="I40" s="85"/>
      <c r="J40" s="85"/>
      <c r="K40" s="85"/>
      <c r="L40" s="85"/>
      <c r="M40" s="85"/>
    </row>
    <row r="41" spans="1:13" s="155" customFormat="1" ht="64.5" thickBot="1">
      <c r="A41" s="63" t="s">
        <v>0</v>
      </c>
      <c r="B41" s="64" t="s">
        <v>58</v>
      </c>
      <c r="C41" s="64" t="s">
        <v>59</v>
      </c>
      <c r="D41" s="65" t="s">
        <v>3</v>
      </c>
      <c r="E41" s="65" t="s">
        <v>4</v>
      </c>
      <c r="F41" s="66" t="s">
        <v>60</v>
      </c>
      <c r="G41" s="65" t="s">
        <v>6</v>
      </c>
      <c r="H41" s="65" t="s">
        <v>10</v>
      </c>
      <c r="I41" s="65" t="s">
        <v>11</v>
      </c>
      <c r="J41" s="65" t="s">
        <v>8</v>
      </c>
      <c r="K41" s="65" t="s">
        <v>9</v>
      </c>
      <c r="L41" s="66" t="s">
        <v>61</v>
      </c>
      <c r="M41" s="67" t="s">
        <v>20</v>
      </c>
    </row>
    <row r="42" spans="1:13" s="155" customFormat="1" ht="77.25" thickBot="1">
      <c r="A42" s="68">
        <v>43880</v>
      </c>
      <c r="B42" s="69" t="s">
        <v>42</v>
      </c>
      <c r="C42" s="69" t="s">
        <v>43</v>
      </c>
      <c r="D42" s="69" t="s">
        <v>44</v>
      </c>
      <c r="E42" s="70" t="s">
        <v>45</v>
      </c>
      <c r="F42" s="71">
        <v>3174</v>
      </c>
      <c r="G42" s="53">
        <v>2080</v>
      </c>
      <c r="H42" s="53">
        <v>0</v>
      </c>
      <c r="I42" s="54">
        <v>0</v>
      </c>
      <c r="J42" s="54">
        <v>0</v>
      </c>
      <c r="K42" s="54">
        <v>0</v>
      </c>
      <c r="L42" s="54">
        <v>0</v>
      </c>
      <c r="M42" s="55" t="s">
        <v>41</v>
      </c>
    </row>
    <row r="43" spans="1:13" s="155" customFormat="1" ht="13.5" customHeight="1" thickBot="1">
      <c r="A43" s="323" t="s">
        <v>19</v>
      </c>
      <c r="B43" s="324"/>
      <c r="C43" s="324"/>
      <c r="D43" s="324"/>
      <c r="E43" s="325"/>
      <c r="F43" s="8">
        <f>F42</f>
        <v>3174</v>
      </c>
      <c r="G43" s="8">
        <f t="shared" ref="G43:L43" si="8">G42</f>
        <v>2080</v>
      </c>
      <c r="H43" s="8">
        <f t="shared" si="8"/>
        <v>0</v>
      </c>
      <c r="I43" s="8">
        <f t="shared" si="8"/>
        <v>0</v>
      </c>
      <c r="J43" s="8">
        <f t="shared" si="8"/>
        <v>0</v>
      </c>
      <c r="K43" s="8">
        <f t="shared" si="8"/>
        <v>0</v>
      </c>
      <c r="L43" s="8">
        <f t="shared" si="8"/>
        <v>0</v>
      </c>
      <c r="M43" s="10"/>
    </row>
    <row r="44" spans="1:13" s="155" customFormat="1" ht="13.5" customHeight="1" thickBot="1">
      <c r="A44" s="183"/>
      <c r="B44" s="184"/>
      <c r="C44" s="184"/>
      <c r="D44" s="184"/>
      <c r="E44" s="185"/>
      <c r="F44" s="186"/>
      <c r="G44" s="186"/>
      <c r="H44" s="186"/>
      <c r="I44" s="186"/>
      <c r="J44" s="186"/>
      <c r="K44" s="186"/>
      <c r="L44" s="186"/>
      <c r="M44" s="187"/>
    </row>
    <row r="45" spans="1:13" s="155" customFormat="1" ht="64.5" thickBot="1">
      <c r="A45" s="63" t="s">
        <v>0</v>
      </c>
      <c r="B45" s="64" t="s">
        <v>58</v>
      </c>
      <c r="C45" s="64" t="s">
        <v>59</v>
      </c>
      <c r="D45" s="65" t="s">
        <v>3</v>
      </c>
      <c r="E45" s="65" t="s">
        <v>4</v>
      </c>
      <c r="F45" s="66" t="s">
        <v>60</v>
      </c>
      <c r="G45" s="65" t="s">
        <v>6</v>
      </c>
      <c r="H45" s="65" t="s">
        <v>10</v>
      </c>
      <c r="I45" s="65" t="s">
        <v>11</v>
      </c>
      <c r="J45" s="65" t="s">
        <v>8</v>
      </c>
      <c r="K45" s="65" t="s">
        <v>9</v>
      </c>
      <c r="L45" s="66" t="s">
        <v>61</v>
      </c>
      <c r="M45" s="67" t="s">
        <v>20</v>
      </c>
    </row>
    <row r="46" spans="1:13" s="155" customFormat="1" ht="77.25" thickBot="1">
      <c r="A46" s="68">
        <v>43879</v>
      </c>
      <c r="B46" s="69" t="s">
        <v>42</v>
      </c>
      <c r="C46" s="69" t="s">
        <v>43</v>
      </c>
      <c r="D46" s="69" t="s">
        <v>44</v>
      </c>
      <c r="E46" s="70" t="s">
        <v>45</v>
      </c>
      <c r="F46" s="71">
        <v>3174</v>
      </c>
      <c r="G46" s="53">
        <v>2080</v>
      </c>
      <c r="H46" s="53">
        <v>0</v>
      </c>
      <c r="I46" s="54">
        <v>0</v>
      </c>
      <c r="J46" s="54">
        <v>0</v>
      </c>
      <c r="K46" s="54">
        <v>0</v>
      </c>
      <c r="L46" s="54">
        <v>0</v>
      </c>
      <c r="M46" s="55" t="s">
        <v>41</v>
      </c>
    </row>
    <row r="47" spans="1:13" s="155" customFormat="1" ht="13.5" customHeight="1" thickBot="1">
      <c r="A47" s="323" t="s">
        <v>19</v>
      </c>
      <c r="B47" s="324"/>
      <c r="C47" s="324"/>
      <c r="D47" s="324"/>
      <c r="E47" s="325"/>
      <c r="F47" s="8">
        <f>F46</f>
        <v>3174</v>
      </c>
      <c r="G47" s="8">
        <f t="shared" ref="G47:L47" si="9">G46</f>
        <v>2080</v>
      </c>
      <c r="H47" s="8">
        <f t="shared" si="9"/>
        <v>0</v>
      </c>
      <c r="I47" s="8">
        <f t="shared" si="9"/>
        <v>0</v>
      </c>
      <c r="J47" s="8">
        <f t="shared" si="9"/>
        <v>0</v>
      </c>
      <c r="K47" s="8">
        <f t="shared" si="9"/>
        <v>0</v>
      </c>
      <c r="L47" s="8">
        <f t="shared" si="9"/>
        <v>0</v>
      </c>
      <c r="M47" s="10"/>
    </row>
    <row r="48" spans="1:13" s="155" customFormat="1" ht="13.5" customHeight="1" thickBot="1">
      <c r="A48" s="183"/>
      <c r="B48" s="184"/>
      <c r="C48" s="184"/>
      <c r="D48" s="184"/>
      <c r="E48" s="185"/>
      <c r="F48" s="186"/>
      <c r="G48" s="186"/>
      <c r="H48" s="186"/>
      <c r="I48" s="186"/>
      <c r="J48" s="186"/>
      <c r="K48" s="186"/>
      <c r="L48" s="186"/>
      <c r="M48" s="187"/>
    </row>
    <row r="49" spans="1:13" s="155" customFormat="1" ht="64.5" thickBot="1">
      <c r="A49" s="63" t="s">
        <v>0</v>
      </c>
      <c r="B49" s="64" t="s">
        <v>58</v>
      </c>
      <c r="C49" s="64" t="s">
        <v>59</v>
      </c>
      <c r="D49" s="65" t="s">
        <v>3</v>
      </c>
      <c r="E49" s="65" t="s">
        <v>4</v>
      </c>
      <c r="F49" s="66" t="s">
        <v>60</v>
      </c>
      <c r="G49" s="65" t="s">
        <v>6</v>
      </c>
      <c r="H49" s="65" t="s">
        <v>10</v>
      </c>
      <c r="I49" s="65" t="s">
        <v>11</v>
      </c>
      <c r="J49" s="65" t="s">
        <v>8</v>
      </c>
      <c r="K49" s="65" t="s">
        <v>9</v>
      </c>
      <c r="L49" s="66" t="s">
        <v>61</v>
      </c>
      <c r="M49" s="67" t="s">
        <v>20</v>
      </c>
    </row>
    <row r="50" spans="1:13" s="155" customFormat="1" ht="77.25" thickBot="1">
      <c r="A50" s="68">
        <v>43878</v>
      </c>
      <c r="B50" s="69" t="s">
        <v>42</v>
      </c>
      <c r="C50" s="69" t="s">
        <v>43</v>
      </c>
      <c r="D50" s="69" t="s">
        <v>44</v>
      </c>
      <c r="E50" s="70" t="s">
        <v>45</v>
      </c>
      <c r="F50" s="71">
        <v>3174</v>
      </c>
      <c r="G50" s="53">
        <v>2080</v>
      </c>
      <c r="H50" s="53">
        <v>0</v>
      </c>
      <c r="I50" s="54">
        <v>0</v>
      </c>
      <c r="J50" s="54">
        <v>0</v>
      </c>
      <c r="K50" s="54">
        <v>0</v>
      </c>
      <c r="L50" s="54">
        <v>0</v>
      </c>
      <c r="M50" s="55" t="s">
        <v>41</v>
      </c>
    </row>
    <row r="51" spans="1:13" s="155" customFormat="1" ht="13.5" customHeight="1" thickBot="1">
      <c r="A51" s="323" t="s">
        <v>19</v>
      </c>
      <c r="B51" s="324"/>
      <c r="C51" s="324"/>
      <c r="D51" s="324"/>
      <c r="E51" s="325"/>
      <c r="F51" s="8">
        <f>F50</f>
        <v>3174</v>
      </c>
      <c r="G51" s="8">
        <f t="shared" ref="G51:L51" si="10">G50</f>
        <v>2080</v>
      </c>
      <c r="H51" s="8">
        <f t="shared" si="10"/>
        <v>0</v>
      </c>
      <c r="I51" s="8">
        <f t="shared" si="10"/>
        <v>0</v>
      </c>
      <c r="J51" s="8">
        <f t="shared" si="10"/>
        <v>0</v>
      </c>
      <c r="K51" s="8">
        <f t="shared" si="10"/>
        <v>0</v>
      </c>
      <c r="L51" s="8">
        <f t="shared" si="10"/>
        <v>0</v>
      </c>
      <c r="M51" s="10"/>
    </row>
    <row r="52" spans="1:13" s="155" customFormat="1" ht="13.5" customHeight="1" thickBot="1">
      <c r="A52" s="183"/>
      <c r="B52" s="184"/>
      <c r="C52" s="184"/>
      <c r="D52" s="184"/>
      <c r="E52" s="185"/>
      <c r="F52" s="186"/>
      <c r="G52" s="186"/>
      <c r="H52" s="186"/>
      <c r="I52" s="186"/>
      <c r="J52" s="186"/>
      <c r="K52" s="186"/>
      <c r="L52" s="186"/>
      <c r="M52" s="187"/>
    </row>
    <row r="53" spans="1:13" s="155" customFormat="1" ht="64.5" thickBot="1">
      <c r="A53" s="63" t="s">
        <v>0</v>
      </c>
      <c r="B53" s="64" t="s">
        <v>58</v>
      </c>
      <c r="C53" s="64" t="s">
        <v>59</v>
      </c>
      <c r="D53" s="65" t="s">
        <v>3</v>
      </c>
      <c r="E53" s="65" t="s">
        <v>4</v>
      </c>
      <c r="F53" s="66" t="s">
        <v>60</v>
      </c>
      <c r="G53" s="65" t="s">
        <v>6</v>
      </c>
      <c r="H53" s="65" t="s">
        <v>10</v>
      </c>
      <c r="I53" s="65" t="s">
        <v>11</v>
      </c>
      <c r="J53" s="65" t="s">
        <v>8</v>
      </c>
      <c r="K53" s="65" t="s">
        <v>9</v>
      </c>
      <c r="L53" s="66" t="s">
        <v>61</v>
      </c>
      <c r="M53" s="67" t="s">
        <v>20</v>
      </c>
    </row>
    <row r="54" spans="1:13" s="155" customFormat="1" ht="77.25" thickBot="1">
      <c r="A54" s="68">
        <v>43876</v>
      </c>
      <c r="B54" s="69" t="s">
        <v>42</v>
      </c>
      <c r="C54" s="69" t="s">
        <v>43</v>
      </c>
      <c r="D54" s="69" t="s">
        <v>44</v>
      </c>
      <c r="E54" s="70" t="s">
        <v>45</v>
      </c>
      <c r="F54" s="71">
        <v>3174</v>
      </c>
      <c r="G54" s="53">
        <v>2080</v>
      </c>
      <c r="H54" s="53">
        <v>0</v>
      </c>
      <c r="I54" s="54">
        <v>0</v>
      </c>
      <c r="J54" s="54">
        <v>0</v>
      </c>
      <c r="K54" s="54">
        <v>0</v>
      </c>
      <c r="L54" s="54">
        <v>0</v>
      </c>
      <c r="M54" s="55" t="s">
        <v>41</v>
      </c>
    </row>
    <row r="55" spans="1:13" s="155" customFormat="1" ht="13.5" customHeight="1" thickBot="1">
      <c r="A55" s="323" t="s">
        <v>19</v>
      </c>
      <c r="B55" s="324"/>
      <c r="C55" s="324"/>
      <c r="D55" s="324"/>
      <c r="E55" s="325"/>
      <c r="F55" s="8">
        <f>F54</f>
        <v>3174</v>
      </c>
      <c r="G55" s="8">
        <f t="shared" ref="G55:L55" si="11">G54</f>
        <v>2080</v>
      </c>
      <c r="H55" s="8">
        <f t="shared" si="11"/>
        <v>0</v>
      </c>
      <c r="I55" s="8">
        <f t="shared" si="11"/>
        <v>0</v>
      </c>
      <c r="J55" s="8">
        <f t="shared" si="11"/>
        <v>0</v>
      </c>
      <c r="K55" s="8">
        <f t="shared" si="11"/>
        <v>0</v>
      </c>
      <c r="L55" s="8">
        <f t="shared" si="11"/>
        <v>0</v>
      </c>
      <c r="M55" s="10"/>
    </row>
    <row r="56" spans="1:13" s="155" customFormat="1" ht="13.5" customHeight="1" thickBot="1">
      <c r="A56" s="85"/>
      <c r="B56" s="85"/>
      <c r="C56" s="85"/>
      <c r="D56" s="85"/>
      <c r="E56" s="85"/>
      <c r="F56" s="85"/>
      <c r="G56" s="85"/>
      <c r="H56" s="85"/>
      <c r="I56" s="85"/>
      <c r="J56" s="85"/>
      <c r="K56" s="85"/>
      <c r="L56" s="85"/>
      <c r="M56" s="85"/>
    </row>
    <row r="57" spans="1:13" s="155" customFormat="1" ht="64.5" thickBot="1">
      <c r="A57" s="63" t="s">
        <v>0</v>
      </c>
      <c r="B57" s="64" t="s">
        <v>58</v>
      </c>
      <c r="C57" s="64" t="s">
        <v>59</v>
      </c>
      <c r="D57" s="65" t="s">
        <v>3</v>
      </c>
      <c r="E57" s="65" t="s">
        <v>4</v>
      </c>
      <c r="F57" s="66" t="s">
        <v>60</v>
      </c>
      <c r="G57" s="65" t="s">
        <v>6</v>
      </c>
      <c r="H57" s="65" t="s">
        <v>10</v>
      </c>
      <c r="I57" s="65" t="s">
        <v>11</v>
      </c>
      <c r="J57" s="65" t="s">
        <v>8</v>
      </c>
      <c r="K57" s="65" t="s">
        <v>9</v>
      </c>
      <c r="L57" s="66" t="s">
        <v>61</v>
      </c>
      <c r="M57" s="67" t="s">
        <v>20</v>
      </c>
    </row>
    <row r="58" spans="1:13" s="155" customFormat="1" ht="77.25" thickBot="1">
      <c r="A58" s="68">
        <v>43875</v>
      </c>
      <c r="B58" s="69" t="s">
        <v>42</v>
      </c>
      <c r="C58" s="69" t="s">
        <v>43</v>
      </c>
      <c r="D58" s="69" t="s">
        <v>44</v>
      </c>
      <c r="E58" s="70" t="s">
        <v>45</v>
      </c>
      <c r="F58" s="71">
        <v>3174</v>
      </c>
      <c r="G58" s="53">
        <v>2080</v>
      </c>
      <c r="H58" s="53">
        <v>0</v>
      </c>
      <c r="I58" s="54">
        <v>0</v>
      </c>
      <c r="J58" s="54">
        <v>0</v>
      </c>
      <c r="K58" s="54">
        <v>0</v>
      </c>
      <c r="L58" s="54">
        <v>0</v>
      </c>
      <c r="M58" s="55" t="s">
        <v>41</v>
      </c>
    </row>
    <row r="59" spans="1:13" s="155" customFormat="1" ht="13.5" customHeight="1" thickBot="1">
      <c r="A59" s="323" t="s">
        <v>19</v>
      </c>
      <c r="B59" s="324"/>
      <c r="C59" s="324"/>
      <c r="D59" s="324"/>
      <c r="E59" s="325"/>
      <c r="F59" s="8">
        <f>F58</f>
        <v>3174</v>
      </c>
      <c r="G59" s="8">
        <f t="shared" ref="G59:L59" si="12">G58</f>
        <v>2080</v>
      </c>
      <c r="H59" s="8">
        <f t="shared" si="12"/>
        <v>0</v>
      </c>
      <c r="I59" s="8">
        <f t="shared" si="12"/>
        <v>0</v>
      </c>
      <c r="J59" s="8">
        <f t="shared" si="12"/>
        <v>0</v>
      </c>
      <c r="K59" s="8">
        <f t="shared" si="12"/>
        <v>0</v>
      </c>
      <c r="L59" s="8">
        <f t="shared" si="12"/>
        <v>0</v>
      </c>
      <c r="M59" s="10"/>
    </row>
    <row r="60" spans="1:13" s="86" customFormat="1" ht="13.5" customHeight="1" thickBot="1">
      <c r="A60" s="85"/>
      <c r="B60" s="85"/>
      <c r="C60" s="85"/>
      <c r="D60" s="85"/>
      <c r="E60" s="85"/>
      <c r="F60" s="85"/>
      <c r="G60" s="85"/>
      <c r="H60" s="85"/>
      <c r="I60" s="85"/>
      <c r="J60" s="85"/>
      <c r="K60" s="85"/>
      <c r="L60" s="85"/>
      <c r="M60" s="85"/>
    </row>
    <row r="61" spans="1:13" s="155" customFormat="1" ht="64.5" thickBot="1">
      <c r="A61" s="63" t="s">
        <v>0</v>
      </c>
      <c r="B61" s="64" t="s">
        <v>58</v>
      </c>
      <c r="C61" s="64" t="s">
        <v>59</v>
      </c>
      <c r="D61" s="65" t="s">
        <v>3</v>
      </c>
      <c r="E61" s="65" t="s">
        <v>4</v>
      </c>
      <c r="F61" s="66" t="s">
        <v>60</v>
      </c>
      <c r="G61" s="65" t="s">
        <v>6</v>
      </c>
      <c r="H61" s="65" t="s">
        <v>10</v>
      </c>
      <c r="I61" s="65" t="s">
        <v>11</v>
      </c>
      <c r="J61" s="65" t="s">
        <v>8</v>
      </c>
      <c r="K61" s="65" t="s">
        <v>9</v>
      </c>
      <c r="L61" s="66" t="s">
        <v>61</v>
      </c>
      <c r="M61" s="67" t="s">
        <v>20</v>
      </c>
    </row>
    <row r="62" spans="1:13" s="155" customFormat="1" ht="77.25" thickBot="1">
      <c r="A62" s="68">
        <v>43874</v>
      </c>
      <c r="B62" s="69" t="s">
        <v>42</v>
      </c>
      <c r="C62" s="69" t="s">
        <v>43</v>
      </c>
      <c r="D62" s="69" t="s">
        <v>44</v>
      </c>
      <c r="E62" s="70" t="s">
        <v>45</v>
      </c>
      <c r="F62" s="71">
        <v>3174</v>
      </c>
      <c r="G62" s="53">
        <v>2080</v>
      </c>
      <c r="H62" s="53">
        <v>0</v>
      </c>
      <c r="I62" s="54">
        <v>0</v>
      </c>
      <c r="J62" s="54">
        <v>0</v>
      </c>
      <c r="K62" s="54">
        <v>0</v>
      </c>
      <c r="L62" s="54">
        <v>0</v>
      </c>
      <c r="M62" s="55" t="s">
        <v>41</v>
      </c>
    </row>
    <row r="63" spans="1:13" s="155" customFormat="1" ht="13.5" customHeight="1" thickBot="1">
      <c r="A63" s="323" t="s">
        <v>19</v>
      </c>
      <c r="B63" s="324"/>
      <c r="C63" s="324"/>
      <c r="D63" s="324"/>
      <c r="E63" s="325"/>
      <c r="F63" s="8">
        <f>F62</f>
        <v>3174</v>
      </c>
      <c r="G63" s="8">
        <f t="shared" ref="G63:L63" si="13">G62</f>
        <v>2080</v>
      </c>
      <c r="H63" s="8">
        <f t="shared" si="13"/>
        <v>0</v>
      </c>
      <c r="I63" s="8">
        <f t="shared" si="13"/>
        <v>0</v>
      </c>
      <c r="J63" s="8">
        <f t="shared" si="13"/>
        <v>0</v>
      </c>
      <c r="K63" s="8">
        <f t="shared" si="13"/>
        <v>0</v>
      </c>
      <c r="L63" s="8">
        <f t="shared" si="13"/>
        <v>0</v>
      </c>
      <c r="M63" s="10"/>
    </row>
    <row r="64" spans="1:13" s="155" customFormat="1" ht="13.5" customHeight="1" thickBot="1">
      <c r="A64" s="144"/>
      <c r="B64" s="144"/>
      <c r="C64" s="144"/>
      <c r="D64" s="144"/>
      <c r="E64" s="152"/>
      <c r="F64" s="152"/>
      <c r="G64" s="152"/>
      <c r="H64" s="152"/>
      <c r="I64" s="152"/>
      <c r="J64" s="152"/>
      <c r="K64" s="152"/>
      <c r="L64" s="152"/>
      <c r="M64" s="152"/>
    </row>
    <row r="65" spans="1:13" s="155" customFormat="1" ht="64.5" thickBot="1">
      <c r="A65" s="63" t="s">
        <v>0</v>
      </c>
      <c r="B65" s="64" t="s">
        <v>58</v>
      </c>
      <c r="C65" s="64" t="s">
        <v>59</v>
      </c>
      <c r="D65" s="65" t="s">
        <v>3</v>
      </c>
      <c r="E65" s="65" t="s">
        <v>4</v>
      </c>
      <c r="F65" s="66" t="s">
        <v>60</v>
      </c>
      <c r="G65" s="65" t="s">
        <v>6</v>
      </c>
      <c r="H65" s="65" t="s">
        <v>10</v>
      </c>
      <c r="I65" s="65" t="s">
        <v>11</v>
      </c>
      <c r="J65" s="65" t="s">
        <v>8</v>
      </c>
      <c r="K65" s="65" t="s">
        <v>9</v>
      </c>
      <c r="L65" s="66" t="s">
        <v>61</v>
      </c>
      <c r="M65" s="67" t="s">
        <v>20</v>
      </c>
    </row>
    <row r="66" spans="1:13" s="155" customFormat="1" ht="77.25" thickBot="1">
      <c r="A66" s="68">
        <v>43873</v>
      </c>
      <c r="B66" s="69" t="s">
        <v>42</v>
      </c>
      <c r="C66" s="69" t="s">
        <v>43</v>
      </c>
      <c r="D66" s="69" t="s">
        <v>44</v>
      </c>
      <c r="E66" s="70" t="s">
        <v>45</v>
      </c>
      <c r="F66" s="71">
        <v>3174</v>
      </c>
      <c r="G66" s="53">
        <v>2080</v>
      </c>
      <c r="H66" s="53">
        <v>0</v>
      </c>
      <c r="I66" s="54">
        <v>0</v>
      </c>
      <c r="J66" s="54">
        <v>0</v>
      </c>
      <c r="K66" s="54">
        <v>0</v>
      </c>
      <c r="L66" s="54">
        <v>0</v>
      </c>
      <c r="M66" s="55" t="s">
        <v>41</v>
      </c>
    </row>
    <row r="67" spans="1:13" s="155" customFormat="1" ht="13.5" customHeight="1" thickBot="1">
      <c r="A67" s="323" t="s">
        <v>19</v>
      </c>
      <c r="B67" s="324"/>
      <c r="C67" s="324"/>
      <c r="D67" s="324"/>
      <c r="E67" s="325"/>
      <c r="F67" s="8">
        <f>F66</f>
        <v>3174</v>
      </c>
      <c r="G67" s="8">
        <f t="shared" ref="G67:L67" si="14">G66</f>
        <v>2080</v>
      </c>
      <c r="H67" s="8">
        <f t="shared" si="14"/>
        <v>0</v>
      </c>
      <c r="I67" s="8">
        <f t="shared" si="14"/>
        <v>0</v>
      </c>
      <c r="J67" s="8">
        <f t="shared" si="14"/>
        <v>0</v>
      </c>
      <c r="K67" s="8">
        <f t="shared" si="14"/>
        <v>0</v>
      </c>
      <c r="L67" s="8">
        <f t="shared" si="14"/>
        <v>0</v>
      </c>
      <c r="M67" s="10"/>
    </row>
    <row r="68" spans="1:13" s="155" customFormat="1" ht="13.5" customHeight="1" thickBot="1">
      <c r="A68" s="183"/>
      <c r="B68" s="184"/>
      <c r="C68" s="184"/>
      <c r="D68" s="184"/>
      <c r="E68" s="185"/>
      <c r="F68" s="186"/>
      <c r="G68" s="186"/>
      <c r="H68" s="186"/>
      <c r="I68" s="186"/>
      <c r="J68" s="186"/>
      <c r="K68" s="186"/>
      <c r="L68" s="186"/>
      <c r="M68" s="187"/>
    </row>
    <row r="69" spans="1:13" s="144" customFormat="1" ht="64.5" thickBot="1">
      <c r="A69" s="63" t="s">
        <v>0</v>
      </c>
      <c r="B69" s="64" t="s">
        <v>58</v>
      </c>
      <c r="C69" s="64" t="s">
        <v>59</v>
      </c>
      <c r="D69" s="65" t="s">
        <v>3</v>
      </c>
      <c r="E69" s="65" t="s">
        <v>4</v>
      </c>
      <c r="F69" s="66" t="s">
        <v>60</v>
      </c>
      <c r="G69" s="65" t="s">
        <v>6</v>
      </c>
      <c r="H69" s="65" t="s">
        <v>10</v>
      </c>
      <c r="I69" s="65" t="s">
        <v>11</v>
      </c>
      <c r="J69" s="65" t="s">
        <v>8</v>
      </c>
      <c r="K69" s="65" t="s">
        <v>9</v>
      </c>
      <c r="L69" s="66" t="s">
        <v>61</v>
      </c>
      <c r="M69" s="67" t="s">
        <v>20</v>
      </c>
    </row>
    <row r="70" spans="1:13" s="144" customFormat="1" ht="77.25" thickBot="1">
      <c r="A70" s="68">
        <v>43872</v>
      </c>
      <c r="B70" s="69" t="s">
        <v>42</v>
      </c>
      <c r="C70" s="69" t="s">
        <v>43</v>
      </c>
      <c r="D70" s="69" t="s">
        <v>44</v>
      </c>
      <c r="E70" s="70" t="s">
        <v>45</v>
      </c>
      <c r="F70" s="71">
        <v>3174</v>
      </c>
      <c r="G70" s="53">
        <v>2080</v>
      </c>
      <c r="H70" s="53">
        <v>0</v>
      </c>
      <c r="I70" s="54">
        <v>0</v>
      </c>
      <c r="J70" s="54">
        <v>0</v>
      </c>
      <c r="K70" s="54">
        <v>0</v>
      </c>
      <c r="L70" s="54">
        <v>0</v>
      </c>
      <c r="M70" s="55" t="s">
        <v>41</v>
      </c>
    </row>
    <row r="71" spans="1:13" s="155" customFormat="1" ht="13.5" customHeight="1" thickBot="1">
      <c r="A71" s="323" t="s">
        <v>19</v>
      </c>
      <c r="B71" s="324"/>
      <c r="C71" s="324"/>
      <c r="D71" s="324"/>
      <c r="E71" s="325"/>
      <c r="F71" s="8">
        <f>F70</f>
        <v>3174</v>
      </c>
      <c r="G71" s="8">
        <f t="shared" ref="G71:L71" si="15">G70</f>
        <v>2080</v>
      </c>
      <c r="H71" s="8">
        <f t="shared" si="15"/>
        <v>0</v>
      </c>
      <c r="I71" s="8">
        <f t="shared" si="15"/>
        <v>0</v>
      </c>
      <c r="J71" s="8">
        <f t="shared" si="15"/>
        <v>0</v>
      </c>
      <c r="K71" s="8">
        <f t="shared" si="15"/>
        <v>0</v>
      </c>
      <c r="L71" s="8">
        <f t="shared" si="15"/>
        <v>0</v>
      </c>
      <c r="M71" s="10"/>
    </row>
    <row r="72" spans="1:13" s="155" customFormat="1" ht="13.5" customHeight="1" thickBot="1">
      <c r="A72" s="144"/>
      <c r="B72" s="144"/>
      <c r="C72" s="144"/>
      <c r="D72" s="144"/>
      <c r="E72" s="152"/>
      <c r="F72" s="152"/>
      <c r="G72" s="152"/>
      <c r="H72" s="152"/>
      <c r="I72" s="152"/>
      <c r="J72" s="152"/>
      <c r="K72" s="152"/>
      <c r="L72" s="152"/>
      <c r="M72" s="152"/>
    </row>
    <row r="73" spans="1:13" s="123" customFormat="1" ht="64.5" thickBot="1">
      <c r="A73" s="63" t="s">
        <v>0</v>
      </c>
      <c r="B73" s="64" t="s">
        <v>58</v>
      </c>
      <c r="C73" s="64" t="s">
        <v>59</v>
      </c>
      <c r="D73" s="65" t="s">
        <v>3</v>
      </c>
      <c r="E73" s="65" t="s">
        <v>4</v>
      </c>
      <c r="F73" s="66" t="s">
        <v>60</v>
      </c>
      <c r="G73" s="65" t="s">
        <v>6</v>
      </c>
      <c r="H73" s="65" t="s">
        <v>10</v>
      </c>
      <c r="I73" s="65" t="s">
        <v>11</v>
      </c>
      <c r="J73" s="65" t="s">
        <v>8</v>
      </c>
      <c r="K73" s="65" t="s">
        <v>9</v>
      </c>
      <c r="L73" s="66" t="s">
        <v>61</v>
      </c>
      <c r="M73" s="67" t="s">
        <v>20</v>
      </c>
    </row>
    <row r="74" spans="1:13" s="123" customFormat="1" ht="77.25" thickBot="1">
      <c r="A74" s="68">
        <v>43871</v>
      </c>
      <c r="B74" s="69" t="s">
        <v>42</v>
      </c>
      <c r="C74" s="69" t="s">
        <v>43</v>
      </c>
      <c r="D74" s="69" t="s">
        <v>44</v>
      </c>
      <c r="E74" s="70" t="s">
        <v>45</v>
      </c>
      <c r="F74" s="71">
        <v>3174</v>
      </c>
      <c r="G74" s="53">
        <v>2080</v>
      </c>
      <c r="H74" s="53">
        <v>0</v>
      </c>
      <c r="I74" s="54">
        <v>0</v>
      </c>
      <c r="J74" s="54">
        <v>0</v>
      </c>
      <c r="K74" s="54">
        <v>0</v>
      </c>
      <c r="L74" s="54">
        <v>0</v>
      </c>
      <c r="M74" s="55" t="s">
        <v>41</v>
      </c>
    </row>
    <row r="75" spans="1:13" s="130" customFormat="1" ht="13.5" customHeight="1" thickBot="1">
      <c r="A75" s="302" t="s">
        <v>19</v>
      </c>
      <c r="B75" s="303"/>
      <c r="C75" s="303"/>
      <c r="D75" s="303"/>
      <c r="E75" s="303"/>
      <c r="F75" s="8">
        <f>F74</f>
        <v>3174</v>
      </c>
      <c r="G75" s="8">
        <f t="shared" ref="G75:L75" si="16">G74</f>
        <v>2080</v>
      </c>
      <c r="H75" s="8">
        <f t="shared" si="16"/>
        <v>0</v>
      </c>
      <c r="I75" s="8">
        <f t="shared" si="16"/>
        <v>0</v>
      </c>
      <c r="J75" s="8">
        <f t="shared" si="16"/>
        <v>0</v>
      </c>
      <c r="K75" s="8">
        <f t="shared" si="16"/>
        <v>0</v>
      </c>
      <c r="L75" s="8">
        <f t="shared" si="16"/>
        <v>0</v>
      </c>
      <c r="M75" s="10"/>
    </row>
    <row r="76" spans="1:13" s="14" customFormat="1" ht="13.5" customHeight="1" thickBot="1">
      <c r="A76"/>
      <c r="B76"/>
      <c r="C76"/>
      <c r="D76"/>
      <c r="E76" s="12"/>
      <c r="F76" s="12"/>
      <c r="G76" s="12"/>
      <c r="H76" s="12"/>
      <c r="I76" s="12"/>
      <c r="J76" s="12"/>
      <c r="K76" s="12"/>
      <c r="L76" s="12"/>
      <c r="M76" s="12"/>
    </row>
    <row r="77" spans="1:13" ht="64.5" thickBot="1">
      <c r="A77" s="63" t="s">
        <v>0</v>
      </c>
      <c r="B77" s="64" t="s">
        <v>58</v>
      </c>
      <c r="C77" s="64" t="s">
        <v>59</v>
      </c>
      <c r="D77" s="65" t="s">
        <v>3</v>
      </c>
      <c r="E77" s="65" t="s">
        <v>4</v>
      </c>
      <c r="F77" s="66" t="s">
        <v>60</v>
      </c>
      <c r="G77" s="65" t="s">
        <v>6</v>
      </c>
      <c r="H77" s="65" t="s">
        <v>10</v>
      </c>
      <c r="I77" s="65" t="s">
        <v>11</v>
      </c>
      <c r="J77" s="65" t="s">
        <v>8</v>
      </c>
      <c r="K77" s="65" t="s">
        <v>9</v>
      </c>
      <c r="L77" s="66" t="s">
        <v>61</v>
      </c>
      <c r="M77" s="67" t="s">
        <v>20</v>
      </c>
    </row>
    <row r="78" spans="1:13" ht="77.25" thickBot="1">
      <c r="A78" s="68">
        <v>43868</v>
      </c>
      <c r="B78" s="69" t="s">
        <v>42</v>
      </c>
      <c r="C78" s="69" t="s">
        <v>43</v>
      </c>
      <c r="D78" s="69" t="s">
        <v>44</v>
      </c>
      <c r="E78" s="70" t="s">
        <v>45</v>
      </c>
      <c r="F78" s="71">
        <v>3174</v>
      </c>
      <c r="G78" s="53">
        <v>2080</v>
      </c>
      <c r="H78" s="53">
        <v>0</v>
      </c>
      <c r="I78" s="54">
        <v>0</v>
      </c>
      <c r="J78" s="54">
        <v>0</v>
      </c>
      <c r="K78" s="54">
        <v>0</v>
      </c>
      <c r="L78" s="54">
        <v>0</v>
      </c>
      <c r="M78" s="55" t="s">
        <v>41</v>
      </c>
    </row>
    <row r="79" spans="1:13" ht="15.75" thickBot="1">
      <c r="A79" s="302" t="s">
        <v>19</v>
      </c>
      <c r="B79" s="303"/>
      <c r="C79" s="303"/>
      <c r="D79" s="303"/>
      <c r="E79" s="303"/>
      <c r="F79" s="8">
        <f>F78</f>
        <v>3174</v>
      </c>
      <c r="G79" s="8">
        <f t="shared" ref="G79:L79" si="17">G78</f>
        <v>2080</v>
      </c>
      <c r="H79" s="8">
        <f t="shared" si="17"/>
        <v>0</v>
      </c>
      <c r="I79" s="8">
        <f t="shared" si="17"/>
        <v>0</v>
      </c>
      <c r="J79" s="8">
        <f t="shared" si="17"/>
        <v>0</v>
      </c>
      <c r="K79" s="8">
        <f t="shared" si="17"/>
        <v>0</v>
      </c>
      <c r="L79" s="8">
        <f t="shared" si="17"/>
        <v>0</v>
      </c>
      <c r="M79" s="10"/>
    </row>
    <row r="80" spans="1:13" s="14" customFormat="1" ht="13.5" customHeight="1" thickBot="1">
      <c r="A80"/>
      <c r="B80"/>
      <c r="C80"/>
      <c r="D80"/>
      <c r="E80"/>
      <c r="F80"/>
      <c r="G80"/>
      <c r="H80"/>
      <c r="I80"/>
      <c r="J80"/>
      <c r="K80"/>
      <c r="L80"/>
      <c r="M80"/>
    </row>
    <row r="81" spans="1:13" ht="64.5" thickBot="1">
      <c r="A81" s="63" t="s">
        <v>0</v>
      </c>
      <c r="B81" s="64" t="s">
        <v>58</v>
      </c>
      <c r="C81" s="64" t="s">
        <v>59</v>
      </c>
      <c r="D81" s="65" t="s">
        <v>3</v>
      </c>
      <c r="E81" s="65" t="s">
        <v>4</v>
      </c>
      <c r="F81" s="66" t="s">
        <v>60</v>
      </c>
      <c r="G81" s="65" t="s">
        <v>6</v>
      </c>
      <c r="H81" s="65" t="s">
        <v>10</v>
      </c>
      <c r="I81" s="65" t="s">
        <v>11</v>
      </c>
      <c r="J81" s="65" t="s">
        <v>8</v>
      </c>
      <c r="K81" s="65" t="s">
        <v>9</v>
      </c>
      <c r="L81" s="66" t="s">
        <v>61</v>
      </c>
      <c r="M81" s="67" t="s">
        <v>20</v>
      </c>
    </row>
    <row r="82" spans="1:13" ht="77.25" thickBot="1">
      <c r="A82" s="68">
        <v>43867</v>
      </c>
      <c r="B82" s="69" t="s">
        <v>42</v>
      </c>
      <c r="C82" s="69" t="s">
        <v>43</v>
      </c>
      <c r="D82" s="69" t="s">
        <v>44</v>
      </c>
      <c r="E82" s="70" t="s">
        <v>45</v>
      </c>
      <c r="F82" s="71">
        <v>3174</v>
      </c>
      <c r="G82" s="53">
        <v>2080</v>
      </c>
      <c r="H82" s="53">
        <v>0</v>
      </c>
      <c r="I82" s="54">
        <v>0</v>
      </c>
      <c r="J82" s="54">
        <v>0</v>
      </c>
      <c r="K82" s="54">
        <v>0</v>
      </c>
      <c r="L82" s="54">
        <v>0</v>
      </c>
      <c r="M82" s="55" t="s">
        <v>41</v>
      </c>
    </row>
    <row r="83" spans="1:13" ht="15.75" thickBot="1">
      <c r="A83" s="302" t="s">
        <v>19</v>
      </c>
      <c r="B83" s="303"/>
      <c r="C83" s="303"/>
      <c r="D83" s="303"/>
      <c r="E83" s="303"/>
      <c r="F83" s="8">
        <f>F82</f>
        <v>3174</v>
      </c>
      <c r="G83" s="8">
        <f t="shared" ref="G83:L83" si="18">G82</f>
        <v>2080</v>
      </c>
      <c r="H83" s="8">
        <f t="shared" si="18"/>
        <v>0</v>
      </c>
      <c r="I83" s="8">
        <f t="shared" si="18"/>
        <v>0</v>
      </c>
      <c r="J83" s="8">
        <f t="shared" si="18"/>
        <v>0</v>
      </c>
      <c r="K83" s="8">
        <f t="shared" si="18"/>
        <v>0</v>
      </c>
      <c r="L83" s="8">
        <f t="shared" si="18"/>
        <v>0</v>
      </c>
      <c r="M83" s="10"/>
    </row>
    <row r="84" spans="1:13" ht="15.75" thickBot="1"/>
    <row r="85" spans="1:13" ht="64.5" thickBot="1">
      <c r="A85" s="63" t="s">
        <v>0</v>
      </c>
      <c r="B85" s="64" t="s">
        <v>58</v>
      </c>
      <c r="C85" s="64" t="s">
        <v>59</v>
      </c>
      <c r="D85" s="65" t="s">
        <v>3</v>
      </c>
      <c r="E85" s="65" t="s">
        <v>4</v>
      </c>
      <c r="F85" s="66" t="s">
        <v>60</v>
      </c>
      <c r="G85" s="65" t="s">
        <v>6</v>
      </c>
      <c r="H85" s="65" t="s">
        <v>10</v>
      </c>
      <c r="I85" s="65" t="s">
        <v>11</v>
      </c>
      <c r="J85" s="65" t="s">
        <v>8</v>
      </c>
      <c r="K85" s="65" t="s">
        <v>9</v>
      </c>
      <c r="L85" s="66" t="s">
        <v>61</v>
      </c>
      <c r="M85" s="67" t="s">
        <v>20</v>
      </c>
    </row>
    <row r="86" spans="1:13" ht="77.25" thickBot="1">
      <c r="A86" s="68">
        <v>43866</v>
      </c>
      <c r="B86" s="69" t="s">
        <v>42</v>
      </c>
      <c r="C86" s="69" t="s">
        <v>43</v>
      </c>
      <c r="D86" s="69" t="s">
        <v>44</v>
      </c>
      <c r="E86" s="70" t="s">
        <v>45</v>
      </c>
      <c r="F86" s="71">
        <v>3174</v>
      </c>
      <c r="G86" s="53">
        <v>2080</v>
      </c>
      <c r="H86" s="53">
        <v>0</v>
      </c>
      <c r="I86" s="54">
        <v>0</v>
      </c>
      <c r="J86" s="54">
        <v>0</v>
      </c>
      <c r="K86" s="54">
        <v>0</v>
      </c>
      <c r="L86" s="54">
        <v>0</v>
      </c>
      <c r="M86" s="55" t="s">
        <v>41</v>
      </c>
    </row>
    <row r="87" spans="1:13" ht="15.75" thickBot="1">
      <c r="A87" s="302" t="s">
        <v>19</v>
      </c>
      <c r="B87" s="303"/>
      <c r="C87" s="303"/>
      <c r="D87" s="303"/>
      <c r="E87" s="303"/>
      <c r="F87" s="8">
        <f>F86</f>
        <v>3174</v>
      </c>
      <c r="G87" s="8">
        <f t="shared" ref="G87:L87" si="19">G86</f>
        <v>2080</v>
      </c>
      <c r="H87" s="8">
        <f t="shared" si="19"/>
        <v>0</v>
      </c>
      <c r="I87" s="8">
        <f t="shared" si="19"/>
        <v>0</v>
      </c>
      <c r="J87" s="8">
        <f t="shared" si="19"/>
        <v>0</v>
      </c>
      <c r="K87" s="8">
        <f t="shared" si="19"/>
        <v>0</v>
      </c>
      <c r="L87" s="8">
        <f t="shared" si="19"/>
        <v>0</v>
      </c>
      <c r="M87" s="10"/>
    </row>
    <row r="88" spans="1:13" ht="15.75" thickBot="1"/>
    <row r="89" spans="1:13" ht="64.5" thickBot="1">
      <c r="A89" s="63" t="s">
        <v>0</v>
      </c>
      <c r="B89" s="64" t="s">
        <v>58</v>
      </c>
      <c r="C89" s="64" t="s">
        <v>59</v>
      </c>
      <c r="D89" s="65" t="s">
        <v>3</v>
      </c>
      <c r="E89" s="65" t="s">
        <v>4</v>
      </c>
      <c r="F89" s="66" t="s">
        <v>60</v>
      </c>
      <c r="G89" s="65" t="s">
        <v>6</v>
      </c>
      <c r="H89" s="65" t="s">
        <v>10</v>
      </c>
      <c r="I89" s="65" t="s">
        <v>11</v>
      </c>
      <c r="J89" s="65" t="s">
        <v>8</v>
      </c>
      <c r="K89" s="65" t="s">
        <v>9</v>
      </c>
      <c r="L89" s="66" t="s">
        <v>61</v>
      </c>
      <c r="M89" s="67" t="s">
        <v>20</v>
      </c>
    </row>
    <row r="90" spans="1:13" ht="77.25" thickBot="1">
      <c r="A90" s="68">
        <v>43865</v>
      </c>
      <c r="B90" s="69" t="s">
        <v>42</v>
      </c>
      <c r="C90" s="69" t="s">
        <v>43</v>
      </c>
      <c r="D90" s="69" t="s">
        <v>44</v>
      </c>
      <c r="E90" s="70" t="s">
        <v>45</v>
      </c>
      <c r="F90" s="71">
        <v>3174</v>
      </c>
      <c r="G90" s="53">
        <v>2080</v>
      </c>
      <c r="H90" s="53">
        <v>0</v>
      </c>
      <c r="I90" s="54">
        <v>0</v>
      </c>
      <c r="J90" s="54">
        <v>0</v>
      </c>
      <c r="K90" s="54">
        <v>0</v>
      </c>
      <c r="L90" s="54">
        <v>0</v>
      </c>
      <c r="M90" s="55" t="s">
        <v>41</v>
      </c>
    </row>
    <row r="91" spans="1:13" ht="15.75" thickBot="1">
      <c r="A91" s="94" t="s">
        <v>19</v>
      </c>
      <c r="B91" s="95"/>
      <c r="C91" s="95"/>
      <c r="D91" s="95"/>
      <c r="E91" s="95"/>
      <c r="F91" s="8">
        <f>F90</f>
        <v>3174</v>
      </c>
      <c r="G91" s="8">
        <f t="shared" ref="G91:L91" si="20">G90</f>
        <v>2080</v>
      </c>
      <c r="H91" s="8">
        <f t="shared" si="20"/>
        <v>0</v>
      </c>
      <c r="I91" s="8">
        <f t="shared" si="20"/>
        <v>0</v>
      </c>
      <c r="J91" s="8">
        <f t="shared" si="20"/>
        <v>0</v>
      </c>
      <c r="K91" s="8">
        <f t="shared" si="20"/>
        <v>0</v>
      </c>
      <c r="L91" s="8">
        <f t="shared" si="20"/>
        <v>0</v>
      </c>
      <c r="M91" s="10"/>
    </row>
    <row r="92" spans="1:13" ht="15.75" thickBot="1"/>
    <row r="93" spans="1:13" ht="64.5" thickBot="1">
      <c r="A93" s="63" t="s">
        <v>0</v>
      </c>
      <c r="B93" s="64" t="s">
        <v>58</v>
      </c>
      <c r="C93" s="64" t="s">
        <v>59</v>
      </c>
      <c r="D93" s="65" t="s">
        <v>3</v>
      </c>
      <c r="E93" s="65" t="s">
        <v>4</v>
      </c>
      <c r="F93" s="66" t="s">
        <v>60</v>
      </c>
      <c r="G93" s="65" t="s">
        <v>6</v>
      </c>
      <c r="H93" s="65" t="s">
        <v>10</v>
      </c>
      <c r="I93" s="65" t="s">
        <v>11</v>
      </c>
      <c r="J93" s="65" t="s">
        <v>8</v>
      </c>
      <c r="K93" s="65" t="s">
        <v>9</v>
      </c>
      <c r="L93" s="66" t="s">
        <v>61</v>
      </c>
      <c r="M93" s="67" t="s">
        <v>20</v>
      </c>
    </row>
    <row r="94" spans="1:13" ht="77.25" thickBot="1">
      <c r="A94" s="68">
        <v>43864</v>
      </c>
      <c r="B94" s="69" t="s">
        <v>42</v>
      </c>
      <c r="C94" s="69" t="s">
        <v>43</v>
      </c>
      <c r="D94" s="69" t="s">
        <v>44</v>
      </c>
      <c r="E94" s="70" t="s">
        <v>45</v>
      </c>
      <c r="F94" s="71">
        <v>3174</v>
      </c>
      <c r="G94" s="53">
        <v>2080</v>
      </c>
      <c r="H94" s="53">
        <v>0</v>
      </c>
      <c r="I94" s="54">
        <v>0</v>
      </c>
      <c r="J94" s="54">
        <v>0</v>
      </c>
      <c r="K94" s="54">
        <v>0</v>
      </c>
      <c r="L94" s="54">
        <v>0</v>
      </c>
      <c r="M94" s="55" t="s">
        <v>41</v>
      </c>
    </row>
    <row r="95" spans="1:13" ht="15.75" thickBot="1">
      <c r="A95" s="302" t="s">
        <v>19</v>
      </c>
      <c r="B95" s="303"/>
      <c r="C95" s="303"/>
      <c r="D95" s="303"/>
      <c r="E95" s="303"/>
      <c r="F95" s="8">
        <f>F94</f>
        <v>3174</v>
      </c>
      <c r="G95" s="8">
        <f t="shared" ref="G95" si="21">G94</f>
        <v>2080</v>
      </c>
      <c r="H95" s="8">
        <f t="shared" ref="H95" si="22">H94</f>
        <v>0</v>
      </c>
      <c r="I95" s="8">
        <f t="shared" ref="I95" si="23">I94</f>
        <v>0</v>
      </c>
      <c r="J95" s="8">
        <f t="shared" ref="J95" si="24">J94</f>
        <v>0</v>
      </c>
      <c r="K95" s="8">
        <f t="shared" ref="K95" si="25">K94</f>
        <v>0</v>
      </c>
      <c r="L95" s="8">
        <f t="shared" ref="L95" si="26">L94</f>
        <v>0</v>
      </c>
      <c r="M95" s="10"/>
    </row>
    <row r="96" spans="1:13" s="47" customFormat="1">
      <c r="A96" s="43"/>
      <c r="B96" s="43"/>
      <c r="C96" s="43"/>
      <c r="D96" s="43"/>
      <c r="E96" s="43"/>
      <c r="F96" s="44"/>
      <c r="G96" s="44"/>
      <c r="H96" s="44"/>
      <c r="I96" s="44"/>
      <c r="J96" s="44"/>
      <c r="K96" s="44"/>
      <c r="L96" s="44"/>
      <c r="M96" s="46"/>
    </row>
    <row r="97" spans="1:13" ht="72" thickBot="1">
      <c r="A97" s="48" t="s">
        <v>0</v>
      </c>
      <c r="B97" s="49" t="s">
        <v>1</v>
      </c>
      <c r="C97" s="49" t="s">
        <v>2</v>
      </c>
      <c r="D97" s="50" t="s">
        <v>3</v>
      </c>
      <c r="E97" s="50" t="s">
        <v>4</v>
      </c>
      <c r="F97" s="51" t="s">
        <v>5</v>
      </c>
      <c r="G97" s="50" t="s">
        <v>6</v>
      </c>
      <c r="H97" s="50" t="s">
        <v>10</v>
      </c>
      <c r="I97" s="50" t="s">
        <v>11</v>
      </c>
      <c r="J97" s="50" t="s">
        <v>8</v>
      </c>
      <c r="K97" s="50" t="s">
        <v>9</v>
      </c>
      <c r="L97" s="51" t="s">
        <v>7</v>
      </c>
      <c r="M97" s="52" t="s">
        <v>20</v>
      </c>
    </row>
    <row r="98" spans="1:13" ht="77.25" thickBot="1">
      <c r="A98" s="62">
        <v>43862</v>
      </c>
      <c r="B98" s="72" t="s">
        <v>42</v>
      </c>
      <c r="C98" s="72" t="s">
        <v>43</v>
      </c>
      <c r="D98" s="72" t="s">
        <v>44</v>
      </c>
      <c r="E98" s="73" t="s">
        <v>45</v>
      </c>
      <c r="F98" s="74">
        <v>3174</v>
      </c>
      <c r="G98" s="25">
        <v>2080</v>
      </c>
      <c r="H98" s="25">
        <v>0</v>
      </c>
      <c r="I98" s="26">
        <v>0</v>
      </c>
      <c r="J98" s="26">
        <v>0</v>
      </c>
      <c r="K98" s="26">
        <v>0</v>
      </c>
      <c r="L98" s="26">
        <v>0</v>
      </c>
      <c r="M98" s="27" t="s">
        <v>41</v>
      </c>
    </row>
    <row r="99" spans="1:13" ht="15.75" thickBot="1">
      <c r="A99" s="302" t="s">
        <v>19</v>
      </c>
      <c r="B99" s="303"/>
      <c r="C99" s="303"/>
      <c r="D99" s="303"/>
      <c r="E99" s="303"/>
      <c r="F99" s="8">
        <f>F98</f>
        <v>3174</v>
      </c>
      <c r="G99" s="8">
        <f t="shared" ref="G99:L99" si="27">G98</f>
        <v>2080</v>
      </c>
      <c r="H99" s="8">
        <f t="shared" si="27"/>
        <v>0</v>
      </c>
      <c r="I99" s="8">
        <f t="shared" si="27"/>
        <v>0</v>
      </c>
      <c r="J99" s="8">
        <f t="shared" si="27"/>
        <v>0</v>
      </c>
      <c r="K99" s="8">
        <f t="shared" si="27"/>
        <v>0</v>
      </c>
      <c r="L99" s="8">
        <f t="shared" si="27"/>
        <v>0</v>
      </c>
      <c r="M99" s="10"/>
    </row>
    <row r="101" spans="1:13" ht="276" customHeight="1">
      <c r="A101" s="347" t="s">
        <v>57</v>
      </c>
      <c r="B101" s="347"/>
      <c r="C101" s="347"/>
      <c r="D101" s="347"/>
      <c r="E101" s="347"/>
      <c r="F101" s="347"/>
      <c r="G101" s="347"/>
      <c r="H101" s="347"/>
      <c r="I101" s="347"/>
      <c r="J101" s="347"/>
      <c r="K101" s="347"/>
      <c r="L101" s="347"/>
      <c r="M101" s="347"/>
    </row>
  </sheetData>
  <mergeCells count="26">
    <mergeCell ref="A23:E23"/>
    <mergeCell ref="A5:M5"/>
    <mergeCell ref="A6:M6"/>
    <mergeCell ref="A7:M7"/>
    <mergeCell ref="A31:E31"/>
    <mergeCell ref="A27:E27"/>
    <mergeCell ref="A19:E19"/>
    <mergeCell ref="A15:E15"/>
    <mergeCell ref="A11:E11"/>
    <mergeCell ref="A101:M101"/>
    <mergeCell ref="A99:E99"/>
    <mergeCell ref="A95:E95"/>
    <mergeCell ref="A87:E87"/>
    <mergeCell ref="A83:E83"/>
    <mergeCell ref="A55:E55"/>
    <mergeCell ref="A59:E59"/>
    <mergeCell ref="A39:E39"/>
    <mergeCell ref="A35:E35"/>
    <mergeCell ref="A79:E79"/>
    <mergeCell ref="A75:E75"/>
    <mergeCell ref="A71:E71"/>
    <mergeCell ref="A67:E67"/>
    <mergeCell ref="A63:E63"/>
    <mergeCell ref="A51:E51"/>
    <mergeCell ref="A43:E43"/>
    <mergeCell ref="A47:E4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126"/>
  <sheetViews>
    <sheetView topLeftCell="A10" workbookViewId="0">
      <selection activeCell="F10" sqref="F10"/>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3">
      <c r="A1" s="28"/>
      <c r="B1" s="28"/>
      <c r="C1" s="28"/>
      <c r="D1" s="28"/>
      <c r="E1" s="28"/>
      <c r="F1" s="28"/>
      <c r="G1" s="28"/>
      <c r="H1" s="28"/>
      <c r="I1" s="28"/>
      <c r="J1" s="28"/>
      <c r="K1" s="28"/>
      <c r="L1" s="28"/>
      <c r="M1" s="28"/>
    </row>
    <row r="2" spans="1:13">
      <c r="A2" s="28"/>
      <c r="B2" s="28"/>
      <c r="C2" s="28"/>
      <c r="D2" s="28"/>
      <c r="E2" s="28"/>
      <c r="F2" s="28"/>
      <c r="G2" s="28"/>
      <c r="H2" s="28"/>
      <c r="I2" s="28"/>
      <c r="J2" s="28"/>
      <c r="K2" s="28"/>
      <c r="L2" s="28"/>
      <c r="M2" s="28"/>
    </row>
    <row r="3" spans="1:13" ht="15.75" thickBot="1">
      <c r="A3" s="28"/>
      <c r="B3" s="28"/>
      <c r="C3" s="28"/>
      <c r="D3" s="28"/>
      <c r="E3" s="28"/>
      <c r="F3" s="28"/>
      <c r="G3" s="28"/>
      <c r="H3" s="28"/>
      <c r="I3" s="28"/>
      <c r="J3" s="28"/>
      <c r="K3" s="28"/>
      <c r="L3" s="28"/>
      <c r="M3" s="28"/>
    </row>
    <row r="4" spans="1:13" ht="15.75" thickBot="1">
      <c r="A4" s="394" t="s">
        <v>46</v>
      </c>
      <c r="B4" s="395"/>
      <c r="C4" s="395"/>
      <c r="D4" s="395"/>
      <c r="E4" s="395"/>
      <c r="F4" s="395"/>
      <c r="G4" s="395"/>
      <c r="H4" s="395"/>
      <c r="I4" s="395"/>
      <c r="J4" s="395"/>
      <c r="K4" s="395"/>
      <c r="L4" s="395"/>
      <c r="M4" s="396"/>
    </row>
    <row r="5" spans="1:13" s="106" customFormat="1" ht="15.75" thickBot="1">
      <c r="A5" s="103"/>
      <c r="B5" s="104"/>
      <c r="C5" s="104"/>
      <c r="D5" s="104"/>
      <c r="E5" s="104"/>
      <c r="F5" s="104"/>
      <c r="G5" s="104"/>
      <c r="H5" s="104"/>
      <c r="I5" s="104"/>
      <c r="J5" s="104"/>
      <c r="K5" s="104"/>
      <c r="L5" s="104"/>
      <c r="M5" s="105"/>
    </row>
    <row r="6" spans="1:13" s="144" customFormat="1" ht="29.25" thickBot="1">
      <c r="A6" s="147" t="s">
        <v>47</v>
      </c>
      <c r="B6" s="58" t="s">
        <v>1</v>
      </c>
      <c r="C6" s="148" t="s">
        <v>2</v>
      </c>
      <c r="D6" s="148" t="s">
        <v>48</v>
      </c>
      <c r="E6" s="281" t="s">
        <v>49</v>
      </c>
      <c r="F6" s="380" t="s">
        <v>50</v>
      </c>
      <c r="G6" s="380"/>
      <c r="H6" s="380"/>
      <c r="I6" s="380"/>
      <c r="J6" s="380"/>
      <c r="K6" s="380"/>
      <c r="L6" s="380"/>
      <c r="M6" s="381"/>
    </row>
    <row r="7" spans="1:13" s="144" customFormat="1" ht="28.5">
      <c r="A7" s="107">
        <v>43890</v>
      </c>
      <c r="B7" s="283" t="s">
        <v>51</v>
      </c>
      <c r="C7" s="382" t="s">
        <v>52</v>
      </c>
      <c r="D7" s="382" t="s">
        <v>53</v>
      </c>
      <c r="E7" s="385" t="s">
        <v>54</v>
      </c>
      <c r="F7" s="388">
        <f>6999+112</f>
        <v>7111</v>
      </c>
      <c r="G7" s="388"/>
      <c r="H7" s="388"/>
      <c r="I7" s="388"/>
      <c r="J7" s="388"/>
      <c r="K7" s="388"/>
      <c r="L7" s="388"/>
      <c r="M7" s="389"/>
    </row>
    <row r="8" spans="1:13" s="144" customFormat="1" ht="28.5">
      <c r="A8" s="108">
        <v>43890</v>
      </c>
      <c r="B8" s="284" t="s">
        <v>55</v>
      </c>
      <c r="C8" s="383"/>
      <c r="D8" s="383"/>
      <c r="E8" s="386"/>
      <c r="F8" s="390">
        <v>4008</v>
      </c>
      <c r="G8" s="390"/>
      <c r="H8" s="390"/>
      <c r="I8" s="390"/>
      <c r="J8" s="390"/>
      <c r="K8" s="390"/>
      <c r="L8" s="390"/>
      <c r="M8" s="391"/>
    </row>
    <row r="9" spans="1:13" s="144" customFormat="1" ht="29.25" thickBot="1">
      <c r="A9" s="109">
        <v>43890</v>
      </c>
      <c r="B9" s="285" t="s">
        <v>56</v>
      </c>
      <c r="C9" s="384"/>
      <c r="D9" s="384"/>
      <c r="E9" s="387"/>
      <c r="F9" s="392">
        <v>465</v>
      </c>
      <c r="G9" s="392"/>
      <c r="H9" s="392"/>
      <c r="I9" s="392"/>
      <c r="J9" s="392"/>
      <c r="K9" s="392"/>
      <c r="L9" s="392"/>
      <c r="M9" s="393"/>
    </row>
    <row r="10" spans="1:13" s="144" customFormat="1" ht="15.75" thickBot="1">
      <c r="A10" s="286"/>
      <c r="B10" s="287"/>
      <c r="C10" s="287"/>
      <c r="D10" s="287"/>
      <c r="E10" s="287"/>
      <c r="F10" s="287"/>
      <c r="G10" s="287"/>
      <c r="H10" s="287"/>
      <c r="I10" s="287"/>
      <c r="J10" s="287"/>
      <c r="K10" s="287"/>
      <c r="L10" s="287"/>
      <c r="M10" s="288"/>
    </row>
    <row r="11" spans="1:13" s="106" customFormat="1" ht="15.75" thickBot="1">
      <c r="A11" s="103"/>
      <c r="B11" s="104"/>
      <c r="C11" s="104"/>
      <c r="D11" s="104"/>
      <c r="E11" s="104"/>
      <c r="F11" s="104"/>
      <c r="G11" s="104"/>
      <c r="H11" s="104"/>
      <c r="I11" s="104"/>
      <c r="J11" s="104"/>
      <c r="K11" s="104"/>
      <c r="L11" s="104"/>
      <c r="M11" s="105"/>
    </row>
    <row r="12" spans="1:13" s="144" customFormat="1" ht="29.25" thickBot="1">
      <c r="A12" s="147" t="s">
        <v>47</v>
      </c>
      <c r="B12" s="58" t="s">
        <v>1</v>
      </c>
      <c r="C12" s="148" t="s">
        <v>2</v>
      </c>
      <c r="D12" s="148" t="s">
        <v>48</v>
      </c>
      <c r="E12" s="281" t="s">
        <v>49</v>
      </c>
      <c r="F12" s="380" t="s">
        <v>50</v>
      </c>
      <c r="G12" s="380"/>
      <c r="H12" s="380"/>
      <c r="I12" s="380"/>
      <c r="J12" s="380"/>
      <c r="K12" s="380"/>
      <c r="L12" s="380"/>
      <c r="M12" s="381"/>
    </row>
    <row r="13" spans="1:13" s="144" customFormat="1" ht="28.5">
      <c r="A13" s="107">
        <v>43889</v>
      </c>
      <c r="B13" s="283" t="s">
        <v>51</v>
      </c>
      <c r="C13" s="382" t="s">
        <v>52</v>
      </c>
      <c r="D13" s="382" t="s">
        <v>53</v>
      </c>
      <c r="E13" s="385" t="s">
        <v>54</v>
      </c>
      <c r="F13" s="388">
        <f>6999+112</f>
        <v>7111</v>
      </c>
      <c r="G13" s="388"/>
      <c r="H13" s="388"/>
      <c r="I13" s="388"/>
      <c r="J13" s="388"/>
      <c r="K13" s="388"/>
      <c r="L13" s="388"/>
      <c r="M13" s="389"/>
    </row>
    <row r="14" spans="1:13" s="144" customFormat="1" ht="28.5">
      <c r="A14" s="108">
        <v>43889</v>
      </c>
      <c r="B14" s="284" t="s">
        <v>55</v>
      </c>
      <c r="C14" s="383"/>
      <c r="D14" s="383"/>
      <c r="E14" s="386"/>
      <c r="F14" s="390">
        <v>4008</v>
      </c>
      <c r="G14" s="390"/>
      <c r="H14" s="390"/>
      <c r="I14" s="390"/>
      <c r="J14" s="390"/>
      <c r="K14" s="390"/>
      <c r="L14" s="390"/>
      <c r="M14" s="391"/>
    </row>
    <row r="15" spans="1:13" s="144" customFormat="1" ht="29.25" thickBot="1">
      <c r="A15" s="109">
        <v>43889</v>
      </c>
      <c r="B15" s="285" t="s">
        <v>56</v>
      </c>
      <c r="C15" s="384"/>
      <c r="D15" s="384"/>
      <c r="E15" s="387"/>
      <c r="F15" s="392">
        <v>465</v>
      </c>
      <c r="G15" s="392"/>
      <c r="H15" s="392"/>
      <c r="I15" s="392"/>
      <c r="J15" s="392"/>
      <c r="K15" s="392"/>
      <c r="L15" s="392"/>
      <c r="M15" s="393"/>
    </row>
    <row r="16" spans="1:13" s="144" customFormat="1" ht="15.75" thickBot="1">
      <c r="A16" s="286"/>
      <c r="B16" s="287"/>
      <c r="C16" s="287"/>
      <c r="D16" s="287"/>
      <c r="E16" s="287"/>
      <c r="F16" s="287"/>
      <c r="G16" s="287"/>
      <c r="H16" s="287"/>
      <c r="I16" s="287"/>
      <c r="J16" s="287"/>
      <c r="K16" s="287"/>
      <c r="L16" s="287"/>
      <c r="M16" s="288"/>
    </row>
    <row r="17" spans="1:13" s="106" customFormat="1" ht="15.75" thickBot="1">
      <c r="A17" s="103"/>
      <c r="B17" s="104"/>
      <c r="C17" s="104"/>
      <c r="D17" s="104"/>
      <c r="E17" s="104"/>
      <c r="F17" s="104"/>
      <c r="G17" s="104"/>
      <c r="H17" s="104"/>
      <c r="I17" s="104"/>
      <c r="J17" s="104"/>
      <c r="K17" s="104"/>
      <c r="L17" s="104"/>
      <c r="M17" s="105"/>
    </row>
    <row r="18" spans="1:13" s="144" customFormat="1" ht="29.25" thickBot="1">
      <c r="A18" s="147" t="s">
        <v>47</v>
      </c>
      <c r="B18" s="58" t="s">
        <v>1</v>
      </c>
      <c r="C18" s="148" t="s">
        <v>2</v>
      </c>
      <c r="D18" s="148" t="s">
        <v>48</v>
      </c>
      <c r="E18" s="275" t="s">
        <v>49</v>
      </c>
      <c r="F18" s="380" t="s">
        <v>50</v>
      </c>
      <c r="G18" s="380"/>
      <c r="H18" s="380"/>
      <c r="I18" s="380"/>
      <c r="J18" s="380"/>
      <c r="K18" s="380"/>
      <c r="L18" s="380"/>
      <c r="M18" s="381"/>
    </row>
    <row r="19" spans="1:13" s="144" customFormat="1" ht="28.5">
      <c r="A19" s="107">
        <v>43888</v>
      </c>
      <c r="B19" s="272" t="s">
        <v>51</v>
      </c>
      <c r="C19" s="382" t="s">
        <v>52</v>
      </c>
      <c r="D19" s="382" t="s">
        <v>53</v>
      </c>
      <c r="E19" s="385" t="s">
        <v>54</v>
      </c>
      <c r="F19" s="388">
        <f>6999+112</f>
        <v>7111</v>
      </c>
      <c r="G19" s="388"/>
      <c r="H19" s="388"/>
      <c r="I19" s="388"/>
      <c r="J19" s="388"/>
      <c r="K19" s="388"/>
      <c r="L19" s="388"/>
      <c r="M19" s="389"/>
    </row>
    <row r="20" spans="1:13" s="144" customFormat="1" ht="28.5">
      <c r="A20" s="108">
        <v>43888</v>
      </c>
      <c r="B20" s="273" t="s">
        <v>55</v>
      </c>
      <c r="C20" s="383"/>
      <c r="D20" s="383"/>
      <c r="E20" s="386"/>
      <c r="F20" s="390">
        <v>4008</v>
      </c>
      <c r="G20" s="390"/>
      <c r="H20" s="390"/>
      <c r="I20" s="390"/>
      <c r="J20" s="390"/>
      <c r="K20" s="390"/>
      <c r="L20" s="390"/>
      <c r="M20" s="391"/>
    </row>
    <row r="21" spans="1:13" s="144" customFormat="1" ht="29.25" thickBot="1">
      <c r="A21" s="109">
        <v>43888</v>
      </c>
      <c r="B21" s="274" t="s">
        <v>56</v>
      </c>
      <c r="C21" s="384"/>
      <c r="D21" s="384"/>
      <c r="E21" s="387"/>
      <c r="F21" s="392">
        <v>465</v>
      </c>
      <c r="G21" s="392"/>
      <c r="H21" s="392"/>
      <c r="I21" s="392"/>
      <c r="J21" s="392"/>
      <c r="K21" s="392"/>
      <c r="L21" s="392"/>
      <c r="M21" s="393"/>
    </row>
    <row r="22" spans="1:13" s="144" customFormat="1" ht="15.75" thickBot="1">
      <c r="A22" s="103"/>
      <c r="B22" s="104"/>
      <c r="C22" s="104"/>
      <c r="D22" s="104"/>
      <c r="E22" s="104"/>
      <c r="F22" s="104"/>
      <c r="G22" s="104"/>
      <c r="H22" s="104"/>
      <c r="I22" s="104"/>
      <c r="J22" s="104"/>
      <c r="K22" s="104"/>
      <c r="L22" s="104"/>
      <c r="M22" s="105"/>
    </row>
    <row r="23" spans="1:13" s="144" customFormat="1" ht="15.75" thickBot="1">
      <c r="A23" s="103"/>
      <c r="B23" s="104"/>
      <c r="C23" s="104"/>
      <c r="D23" s="104"/>
      <c r="E23" s="104"/>
      <c r="F23" s="104"/>
      <c r="G23" s="104"/>
      <c r="H23" s="104"/>
      <c r="I23" s="104"/>
      <c r="J23" s="104"/>
      <c r="K23" s="104"/>
      <c r="L23" s="104"/>
      <c r="M23" s="105"/>
    </row>
    <row r="24" spans="1:13" s="144" customFormat="1" ht="29.25" thickBot="1">
      <c r="A24" s="147" t="s">
        <v>47</v>
      </c>
      <c r="B24" s="58" t="s">
        <v>1</v>
      </c>
      <c r="C24" s="148" t="s">
        <v>2</v>
      </c>
      <c r="D24" s="148" t="s">
        <v>48</v>
      </c>
      <c r="E24" s="264" t="s">
        <v>49</v>
      </c>
      <c r="F24" s="380" t="s">
        <v>50</v>
      </c>
      <c r="G24" s="380"/>
      <c r="H24" s="380"/>
      <c r="I24" s="380"/>
      <c r="J24" s="380"/>
      <c r="K24" s="380"/>
      <c r="L24" s="380"/>
      <c r="M24" s="381"/>
    </row>
    <row r="25" spans="1:13" s="144" customFormat="1" ht="28.5">
      <c r="A25" s="107">
        <v>43887</v>
      </c>
      <c r="B25" s="265" t="s">
        <v>51</v>
      </c>
      <c r="C25" s="382" t="s">
        <v>52</v>
      </c>
      <c r="D25" s="382" t="s">
        <v>53</v>
      </c>
      <c r="E25" s="385" t="s">
        <v>54</v>
      </c>
      <c r="F25" s="388">
        <f>6999+112</f>
        <v>7111</v>
      </c>
      <c r="G25" s="388"/>
      <c r="H25" s="388"/>
      <c r="I25" s="388"/>
      <c r="J25" s="388"/>
      <c r="K25" s="388"/>
      <c r="L25" s="388"/>
      <c r="M25" s="389"/>
    </row>
    <row r="26" spans="1:13" s="144" customFormat="1" ht="28.5">
      <c r="A26" s="108">
        <v>43887</v>
      </c>
      <c r="B26" s="266" t="s">
        <v>55</v>
      </c>
      <c r="C26" s="383"/>
      <c r="D26" s="383"/>
      <c r="E26" s="386"/>
      <c r="F26" s="390">
        <v>4008</v>
      </c>
      <c r="G26" s="390"/>
      <c r="H26" s="390"/>
      <c r="I26" s="390"/>
      <c r="J26" s="390"/>
      <c r="K26" s="390"/>
      <c r="L26" s="390"/>
      <c r="M26" s="391"/>
    </row>
    <row r="27" spans="1:13" s="144" customFormat="1" ht="29.25" thickBot="1">
      <c r="A27" s="109">
        <v>43887</v>
      </c>
      <c r="B27" s="267" t="s">
        <v>56</v>
      </c>
      <c r="C27" s="384"/>
      <c r="D27" s="384"/>
      <c r="E27" s="387"/>
      <c r="F27" s="392">
        <v>465</v>
      </c>
      <c r="G27" s="392"/>
      <c r="H27" s="392"/>
      <c r="I27" s="392"/>
      <c r="J27" s="392"/>
      <c r="K27" s="392"/>
      <c r="L27" s="392"/>
      <c r="M27" s="393"/>
    </row>
    <row r="28" spans="1:13" s="144" customFormat="1" ht="15.75" thickBot="1">
      <c r="A28" s="103"/>
      <c r="B28" s="104"/>
      <c r="C28" s="104"/>
      <c r="D28" s="104"/>
      <c r="E28" s="104"/>
      <c r="F28" s="104"/>
      <c r="G28" s="104"/>
      <c r="H28" s="104"/>
      <c r="I28" s="104"/>
      <c r="J28" s="104"/>
      <c r="K28" s="104"/>
      <c r="L28" s="104"/>
      <c r="M28" s="105"/>
    </row>
    <row r="29" spans="1:13" s="144" customFormat="1" ht="29.25" thickBot="1">
      <c r="A29" s="147" t="s">
        <v>47</v>
      </c>
      <c r="B29" s="58" t="s">
        <v>1</v>
      </c>
      <c r="C29" s="148" t="s">
        <v>2</v>
      </c>
      <c r="D29" s="148" t="s">
        <v>48</v>
      </c>
      <c r="E29" s="255" t="s">
        <v>49</v>
      </c>
      <c r="F29" s="380" t="s">
        <v>50</v>
      </c>
      <c r="G29" s="380"/>
      <c r="H29" s="380"/>
      <c r="I29" s="380"/>
      <c r="J29" s="380"/>
      <c r="K29" s="380"/>
      <c r="L29" s="380"/>
      <c r="M29" s="381"/>
    </row>
    <row r="30" spans="1:13" s="144" customFormat="1" ht="28.5">
      <c r="A30" s="107">
        <v>43886</v>
      </c>
      <c r="B30" s="256" t="s">
        <v>51</v>
      </c>
      <c r="C30" s="382" t="s">
        <v>52</v>
      </c>
      <c r="D30" s="382" t="s">
        <v>53</v>
      </c>
      <c r="E30" s="385" t="s">
        <v>54</v>
      </c>
      <c r="F30" s="388">
        <f>6999+112</f>
        <v>7111</v>
      </c>
      <c r="G30" s="388"/>
      <c r="H30" s="388"/>
      <c r="I30" s="388"/>
      <c r="J30" s="388"/>
      <c r="K30" s="388"/>
      <c r="L30" s="388"/>
      <c r="M30" s="389"/>
    </row>
    <row r="31" spans="1:13" s="144" customFormat="1" ht="28.5">
      <c r="A31" s="108">
        <v>43886</v>
      </c>
      <c r="B31" s="257" t="s">
        <v>55</v>
      </c>
      <c r="C31" s="383"/>
      <c r="D31" s="383"/>
      <c r="E31" s="386"/>
      <c r="F31" s="390">
        <v>4008</v>
      </c>
      <c r="G31" s="390"/>
      <c r="H31" s="390"/>
      <c r="I31" s="390"/>
      <c r="J31" s="390"/>
      <c r="K31" s="390"/>
      <c r="L31" s="390"/>
      <c r="M31" s="391"/>
    </row>
    <row r="32" spans="1:13" s="144" customFormat="1" ht="29.25" thickBot="1">
      <c r="A32" s="109">
        <v>43886</v>
      </c>
      <c r="B32" s="258" t="s">
        <v>56</v>
      </c>
      <c r="C32" s="384"/>
      <c r="D32" s="384"/>
      <c r="E32" s="387"/>
      <c r="F32" s="392">
        <v>465</v>
      </c>
      <c r="G32" s="392"/>
      <c r="H32" s="392"/>
      <c r="I32" s="392"/>
      <c r="J32" s="392"/>
      <c r="K32" s="392"/>
      <c r="L32" s="392"/>
      <c r="M32" s="393"/>
    </row>
    <row r="33" spans="1:13" s="144" customFormat="1" ht="15.75" thickBot="1">
      <c r="A33" s="103"/>
      <c r="B33" s="104"/>
      <c r="C33" s="104"/>
      <c r="D33" s="104"/>
      <c r="E33" s="104"/>
      <c r="F33" s="104"/>
      <c r="G33" s="104"/>
      <c r="H33" s="104"/>
      <c r="I33" s="104"/>
      <c r="J33" s="104"/>
      <c r="K33" s="104"/>
      <c r="L33" s="104"/>
      <c r="M33" s="105"/>
    </row>
    <row r="34" spans="1:13" s="144" customFormat="1" ht="29.25" thickBot="1">
      <c r="A34" s="147" t="s">
        <v>47</v>
      </c>
      <c r="B34" s="58" t="s">
        <v>1</v>
      </c>
      <c r="C34" s="148" t="s">
        <v>2</v>
      </c>
      <c r="D34" s="148" t="s">
        <v>48</v>
      </c>
      <c r="E34" s="247" t="s">
        <v>49</v>
      </c>
      <c r="F34" s="380" t="s">
        <v>50</v>
      </c>
      <c r="G34" s="380"/>
      <c r="H34" s="380"/>
      <c r="I34" s="380"/>
      <c r="J34" s="380"/>
      <c r="K34" s="380"/>
      <c r="L34" s="380"/>
      <c r="M34" s="381"/>
    </row>
    <row r="35" spans="1:13" s="144" customFormat="1" ht="28.5">
      <c r="A35" s="107">
        <v>43885</v>
      </c>
      <c r="B35" s="249" t="s">
        <v>51</v>
      </c>
      <c r="C35" s="382" t="s">
        <v>52</v>
      </c>
      <c r="D35" s="382" t="s">
        <v>53</v>
      </c>
      <c r="E35" s="385" t="s">
        <v>54</v>
      </c>
      <c r="F35" s="388">
        <f>6999+112</f>
        <v>7111</v>
      </c>
      <c r="G35" s="388"/>
      <c r="H35" s="388"/>
      <c r="I35" s="388"/>
      <c r="J35" s="388"/>
      <c r="K35" s="388"/>
      <c r="L35" s="388"/>
      <c r="M35" s="389"/>
    </row>
    <row r="36" spans="1:13" s="144" customFormat="1" ht="28.5">
      <c r="A36" s="108">
        <v>43885</v>
      </c>
      <c r="B36" s="250" t="s">
        <v>55</v>
      </c>
      <c r="C36" s="383"/>
      <c r="D36" s="383"/>
      <c r="E36" s="386"/>
      <c r="F36" s="390">
        <v>4008</v>
      </c>
      <c r="G36" s="390"/>
      <c r="H36" s="390"/>
      <c r="I36" s="390"/>
      <c r="J36" s="390"/>
      <c r="K36" s="390"/>
      <c r="L36" s="390"/>
      <c r="M36" s="391"/>
    </row>
    <row r="37" spans="1:13" s="144" customFormat="1" ht="29.25" thickBot="1">
      <c r="A37" s="109">
        <v>43885</v>
      </c>
      <c r="B37" s="251" t="s">
        <v>56</v>
      </c>
      <c r="C37" s="384"/>
      <c r="D37" s="384"/>
      <c r="E37" s="387"/>
      <c r="F37" s="392">
        <v>465</v>
      </c>
      <c r="G37" s="392"/>
      <c r="H37" s="392"/>
      <c r="I37" s="392"/>
      <c r="J37" s="392"/>
      <c r="K37" s="392"/>
      <c r="L37" s="392"/>
      <c r="M37" s="393"/>
    </row>
    <row r="38" spans="1:13" s="144" customFormat="1" ht="29.25" customHeight="1" thickBot="1">
      <c r="A38" s="103"/>
      <c r="B38" s="104"/>
      <c r="C38" s="104"/>
      <c r="D38" s="104"/>
      <c r="E38" s="104"/>
      <c r="F38" s="104"/>
      <c r="G38" s="104"/>
      <c r="H38" s="104"/>
      <c r="I38" s="104"/>
      <c r="J38" s="104"/>
      <c r="K38" s="104"/>
      <c r="L38" s="104"/>
      <c r="M38" s="105"/>
    </row>
    <row r="39" spans="1:13" s="144" customFormat="1" ht="28.5" customHeight="1" thickBot="1">
      <c r="A39" s="147" t="s">
        <v>47</v>
      </c>
      <c r="B39" s="58" t="s">
        <v>1</v>
      </c>
      <c r="C39" s="148" t="s">
        <v>2</v>
      </c>
      <c r="D39" s="148" t="s">
        <v>48</v>
      </c>
      <c r="E39" s="238" t="s">
        <v>49</v>
      </c>
      <c r="F39" s="380" t="s">
        <v>50</v>
      </c>
      <c r="G39" s="380"/>
      <c r="H39" s="380"/>
      <c r="I39" s="380"/>
      <c r="J39" s="380"/>
      <c r="K39" s="380"/>
      <c r="L39" s="380"/>
      <c r="M39" s="381"/>
    </row>
    <row r="40" spans="1:13" s="144" customFormat="1" ht="28.5">
      <c r="A40" s="107">
        <v>43883</v>
      </c>
      <c r="B40" s="240" t="s">
        <v>51</v>
      </c>
      <c r="C40" s="382" t="s">
        <v>52</v>
      </c>
      <c r="D40" s="382" t="s">
        <v>53</v>
      </c>
      <c r="E40" s="385" t="s">
        <v>54</v>
      </c>
      <c r="F40" s="388">
        <f>6999+112</f>
        <v>7111</v>
      </c>
      <c r="G40" s="388"/>
      <c r="H40" s="388"/>
      <c r="I40" s="388"/>
      <c r="J40" s="388"/>
      <c r="K40" s="388"/>
      <c r="L40" s="388"/>
      <c r="M40" s="389"/>
    </row>
    <row r="41" spans="1:13" s="144" customFormat="1" ht="28.5">
      <c r="A41" s="108">
        <v>43883</v>
      </c>
      <c r="B41" s="241" t="s">
        <v>55</v>
      </c>
      <c r="C41" s="383"/>
      <c r="D41" s="383"/>
      <c r="E41" s="386"/>
      <c r="F41" s="390">
        <v>4008</v>
      </c>
      <c r="G41" s="390"/>
      <c r="H41" s="390"/>
      <c r="I41" s="390"/>
      <c r="J41" s="390"/>
      <c r="K41" s="390"/>
      <c r="L41" s="390"/>
      <c r="M41" s="391"/>
    </row>
    <row r="42" spans="1:13" s="144" customFormat="1" ht="29.25" thickBot="1">
      <c r="A42" s="109">
        <v>43883</v>
      </c>
      <c r="B42" s="242" t="s">
        <v>56</v>
      </c>
      <c r="C42" s="384"/>
      <c r="D42" s="384"/>
      <c r="E42" s="387"/>
      <c r="F42" s="392">
        <v>465</v>
      </c>
      <c r="G42" s="392"/>
      <c r="H42" s="392"/>
      <c r="I42" s="392"/>
      <c r="J42" s="392"/>
      <c r="K42" s="392"/>
      <c r="L42" s="392"/>
      <c r="M42" s="393"/>
    </row>
    <row r="43" spans="1:13" s="144" customFormat="1" ht="15.75" thickBot="1">
      <c r="A43" s="103"/>
      <c r="B43" s="104"/>
      <c r="C43" s="104"/>
      <c r="D43" s="104"/>
      <c r="E43" s="104"/>
      <c r="F43" s="104"/>
      <c r="G43" s="104"/>
      <c r="H43" s="104"/>
      <c r="I43" s="104"/>
      <c r="J43" s="104"/>
      <c r="K43" s="104"/>
      <c r="L43" s="104"/>
      <c r="M43" s="105"/>
    </row>
    <row r="44" spans="1:13" s="144" customFormat="1" ht="29.25" thickBot="1">
      <c r="A44" s="147" t="s">
        <v>47</v>
      </c>
      <c r="B44" s="58" t="s">
        <v>1</v>
      </c>
      <c r="C44" s="148" t="s">
        <v>2</v>
      </c>
      <c r="D44" s="148" t="s">
        <v>48</v>
      </c>
      <c r="E44" s="238" t="s">
        <v>49</v>
      </c>
      <c r="F44" s="380" t="s">
        <v>50</v>
      </c>
      <c r="G44" s="380"/>
      <c r="H44" s="380"/>
      <c r="I44" s="380"/>
      <c r="J44" s="380"/>
      <c r="K44" s="380"/>
      <c r="L44" s="380"/>
      <c r="M44" s="381"/>
    </row>
    <row r="45" spans="1:13" s="144" customFormat="1" ht="28.5">
      <c r="A45" s="107">
        <v>43881</v>
      </c>
      <c r="B45" s="240" t="s">
        <v>51</v>
      </c>
      <c r="C45" s="382" t="s">
        <v>52</v>
      </c>
      <c r="D45" s="382" t="s">
        <v>53</v>
      </c>
      <c r="E45" s="385" t="s">
        <v>54</v>
      </c>
      <c r="F45" s="388">
        <f>6999+112</f>
        <v>7111</v>
      </c>
      <c r="G45" s="388"/>
      <c r="H45" s="388"/>
      <c r="I45" s="388"/>
      <c r="J45" s="388"/>
      <c r="K45" s="388"/>
      <c r="L45" s="388"/>
      <c r="M45" s="389"/>
    </row>
    <row r="46" spans="1:13" s="144" customFormat="1" ht="28.5">
      <c r="A46" s="108">
        <v>43881</v>
      </c>
      <c r="B46" s="241" t="s">
        <v>55</v>
      </c>
      <c r="C46" s="383"/>
      <c r="D46" s="383"/>
      <c r="E46" s="386"/>
      <c r="F46" s="390">
        <v>4008</v>
      </c>
      <c r="G46" s="390"/>
      <c r="H46" s="390"/>
      <c r="I46" s="390"/>
      <c r="J46" s="390"/>
      <c r="K46" s="390"/>
      <c r="L46" s="390"/>
      <c r="M46" s="391"/>
    </row>
    <row r="47" spans="1:13" s="144" customFormat="1" ht="29.25" thickBot="1">
      <c r="A47" s="109">
        <v>43881</v>
      </c>
      <c r="B47" s="242" t="s">
        <v>56</v>
      </c>
      <c r="C47" s="384"/>
      <c r="D47" s="384"/>
      <c r="E47" s="387"/>
      <c r="F47" s="392">
        <v>465</v>
      </c>
      <c r="G47" s="392"/>
      <c r="H47" s="392"/>
      <c r="I47" s="392"/>
      <c r="J47" s="392"/>
      <c r="K47" s="392"/>
      <c r="L47" s="392"/>
      <c r="M47" s="393"/>
    </row>
    <row r="48" spans="1:13" s="144" customFormat="1" ht="15.75" thickBot="1">
      <c r="A48" s="103"/>
      <c r="B48" s="104"/>
      <c r="C48" s="104"/>
      <c r="D48" s="104"/>
      <c r="E48" s="104"/>
      <c r="F48" s="104"/>
      <c r="G48" s="104"/>
      <c r="H48" s="104"/>
      <c r="I48" s="104"/>
      <c r="J48" s="104"/>
      <c r="K48" s="104"/>
      <c r="L48" s="104"/>
      <c r="M48" s="105"/>
    </row>
    <row r="49" spans="1:13" s="144" customFormat="1" ht="29.25" thickBot="1">
      <c r="A49" s="147" t="s">
        <v>47</v>
      </c>
      <c r="B49" s="58" t="s">
        <v>1</v>
      </c>
      <c r="C49" s="148" t="s">
        <v>2</v>
      </c>
      <c r="D49" s="148" t="s">
        <v>48</v>
      </c>
      <c r="E49" s="229" t="s">
        <v>49</v>
      </c>
      <c r="F49" s="380" t="s">
        <v>50</v>
      </c>
      <c r="G49" s="380"/>
      <c r="H49" s="380"/>
      <c r="I49" s="380"/>
      <c r="J49" s="380"/>
      <c r="K49" s="380"/>
      <c r="L49" s="380"/>
      <c r="M49" s="381"/>
    </row>
    <row r="50" spans="1:13" s="144" customFormat="1" ht="28.5">
      <c r="A50" s="107">
        <v>43880</v>
      </c>
      <c r="B50" s="231" t="s">
        <v>51</v>
      </c>
      <c r="C50" s="382" t="s">
        <v>52</v>
      </c>
      <c r="D50" s="382" t="s">
        <v>53</v>
      </c>
      <c r="E50" s="385" t="s">
        <v>54</v>
      </c>
      <c r="F50" s="388">
        <f>6999+112</f>
        <v>7111</v>
      </c>
      <c r="G50" s="388"/>
      <c r="H50" s="388"/>
      <c r="I50" s="388"/>
      <c r="J50" s="388"/>
      <c r="K50" s="388"/>
      <c r="L50" s="388"/>
      <c r="M50" s="389"/>
    </row>
    <row r="51" spans="1:13" s="144" customFormat="1" ht="28.5">
      <c r="A51" s="108">
        <v>43880</v>
      </c>
      <c r="B51" s="232" t="s">
        <v>55</v>
      </c>
      <c r="C51" s="383"/>
      <c r="D51" s="383"/>
      <c r="E51" s="386"/>
      <c r="F51" s="390">
        <v>4008</v>
      </c>
      <c r="G51" s="390"/>
      <c r="H51" s="390"/>
      <c r="I51" s="390"/>
      <c r="J51" s="390"/>
      <c r="K51" s="390"/>
      <c r="L51" s="390"/>
      <c r="M51" s="391"/>
    </row>
    <row r="52" spans="1:13" s="144" customFormat="1" ht="29.25" thickBot="1">
      <c r="A52" s="109">
        <v>43880</v>
      </c>
      <c r="B52" s="233" t="s">
        <v>56</v>
      </c>
      <c r="C52" s="384"/>
      <c r="D52" s="384"/>
      <c r="E52" s="387"/>
      <c r="F52" s="392">
        <v>465</v>
      </c>
      <c r="G52" s="392"/>
      <c r="H52" s="392"/>
      <c r="I52" s="392"/>
      <c r="J52" s="392"/>
      <c r="K52" s="392"/>
      <c r="L52" s="392"/>
      <c r="M52" s="393"/>
    </row>
    <row r="53" spans="1:13" s="144" customFormat="1" ht="15.75" thickBot="1">
      <c r="A53" s="103"/>
      <c r="B53" s="104"/>
      <c r="C53" s="104"/>
      <c r="D53" s="104"/>
      <c r="E53" s="104"/>
      <c r="F53" s="104"/>
      <c r="G53" s="104"/>
      <c r="H53" s="104"/>
      <c r="I53" s="104"/>
      <c r="J53" s="104"/>
      <c r="K53" s="104"/>
      <c r="L53" s="104"/>
      <c r="M53" s="105"/>
    </row>
    <row r="54" spans="1:13" s="144" customFormat="1" ht="29.25" thickBot="1">
      <c r="A54" s="147" t="s">
        <v>47</v>
      </c>
      <c r="B54" s="58" t="s">
        <v>1</v>
      </c>
      <c r="C54" s="148" t="s">
        <v>2</v>
      </c>
      <c r="D54" s="148" t="s">
        <v>48</v>
      </c>
      <c r="E54" s="214" t="s">
        <v>49</v>
      </c>
      <c r="F54" s="380" t="s">
        <v>50</v>
      </c>
      <c r="G54" s="380"/>
      <c r="H54" s="380"/>
      <c r="I54" s="380"/>
      <c r="J54" s="380"/>
      <c r="K54" s="380"/>
      <c r="L54" s="380"/>
      <c r="M54" s="381"/>
    </row>
    <row r="55" spans="1:13" s="144" customFormat="1" ht="28.5">
      <c r="A55" s="107">
        <v>43879</v>
      </c>
      <c r="B55" s="216" t="s">
        <v>51</v>
      </c>
      <c r="C55" s="382" t="s">
        <v>52</v>
      </c>
      <c r="D55" s="382" t="s">
        <v>53</v>
      </c>
      <c r="E55" s="385" t="s">
        <v>54</v>
      </c>
      <c r="F55" s="388">
        <f>6999+112</f>
        <v>7111</v>
      </c>
      <c r="G55" s="388"/>
      <c r="H55" s="388"/>
      <c r="I55" s="388"/>
      <c r="J55" s="388"/>
      <c r="K55" s="388"/>
      <c r="L55" s="388"/>
      <c r="M55" s="389"/>
    </row>
    <row r="56" spans="1:13" s="144" customFormat="1" ht="28.5">
      <c r="A56" s="108">
        <v>43879</v>
      </c>
      <c r="B56" s="217" t="s">
        <v>55</v>
      </c>
      <c r="C56" s="383"/>
      <c r="D56" s="383"/>
      <c r="E56" s="386"/>
      <c r="F56" s="390">
        <v>4008</v>
      </c>
      <c r="G56" s="390"/>
      <c r="H56" s="390"/>
      <c r="I56" s="390"/>
      <c r="J56" s="390"/>
      <c r="K56" s="390"/>
      <c r="L56" s="390"/>
      <c r="M56" s="391"/>
    </row>
    <row r="57" spans="1:13" s="144" customFormat="1" ht="29.25" thickBot="1">
      <c r="A57" s="109">
        <v>43879</v>
      </c>
      <c r="B57" s="218" t="s">
        <v>56</v>
      </c>
      <c r="C57" s="384"/>
      <c r="D57" s="384"/>
      <c r="E57" s="387"/>
      <c r="F57" s="392">
        <v>465</v>
      </c>
      <c r="G57" s="392"/>
      <c r="H57" s="392"/>
      <c r="I57" s="392"/>
      <c r="J57" s="392"/>
      <c r="K57" s="392"/>
      <c r="L57" s="392"/>
      <c r="M57" s="393"/>
    </row>
    <row r="58" spans="1:13" s="144" customFormat="1" ht="15.75" thickBot="1">
      <c r="A58" s="103"/>
      <c r="B58" s="104"/>
      <c r="C58" s="104"/>
      <c r="D58" s="104"/>
      <c r="E58" s="104"/>
      <c r="F58" s="104"/>
      <c r="G58" s="104"/>
      <c r="H58" s="104"/>
      <c r="I58" s="104"/>
      <c r="J58" s="104"/>
      <c r="K58" s="104"/>
      <c r="L58" s="104"/>
      <c r="M58" s="105"/>
    </row>
    <row r="59" spans="1:13" s="144" customFormat="1" ht="29.25" thickBot="1">
      <c r="A59" s="147" t="s">
        <v>47</v>
      </c>
      <c r="B59" s="58" t="s">
        <v>1</v>
      </c>
      <c r="C59" s="148" t="s">
        <v>2</v>
      </c>
      <c r="D59" s="148" t="s">
        <v>48</v>
      </c>
      <c r="E59" s="201" t="s">
        <v>49</v>
      </c>
      <c r="F59" s="380" t="s">
        <v>50</v>
      </c>
      <c r="G59" s="380"/>
      <c r="H59" s="380"/>
      <c r="I59" s="380"/>
      <c r="J59" s="380"/>
      <c r="K59" s="380"/>
      <c r="L59" s="380"/>
      <c r="M59" s="381"/>
    </row>
    <row r="60" spans="1:13" s="144" customFormat="1" ht="28.5">
      <c r="A60" s="107">
        <v>43878</v>
      </c>
      <c r="B60" s="202" t="s">
        <v>51</v>
      </c>
      <c r="C60" s="382" t="s">
        <v>52</v>
      </c>
      <c r="D60" s="382" t="s">
        <v>53</v>
      </c>
      <c r="E60" s="385" t="s">
        <v>54</v>
      </c>
      <c r="F60" s="388">
        <f>6999+112</f>
        <v>7111</v>
      </c>
      <c r="G60" s="388"/>
      <c r="H60" s="388"/>
      <c r="I60" s="388"/>
      <c r="J60" s="388"/>
      <c r="K60" s="388"/>
      <c r="L60" s="388"/>
      <c r="M60" s="389"/>
    </row>
    <row r="61" spans="1:13" s="144" customFormat="1" ht="28.5">
      <c r="A61" s="108">
        <v>43878</v>
      </c>
      <c r="B61" s="203" t="s">
        <v>55</v>
      </c>
      <c r="C61" s="383"/>
      <c r="D61" s="383"/>
      <c r="E61" s="386"/>
      <c r="F61" s="390">
        <v>4008</v>
      </c>
      <c r="G61" s="390"/>
      <c r="H61" s="390"/>
      <c r="I61" s="390"/>
      <c r="J61" s="390"/>
      <c r="K61" s="390"/>
      <c r="L61" s="390"/>
      <c r="M61" s="391"/>
    </row>
    <row r="62" spans="1:13" s="144" customFormat="1" ht="29.25" thickBot="1">
      <c r="A62" s="109">
        <v>43878</v>
      </c>
      <c r="B62" s="204" t="s">
        <v>56</v>
      </c>
      <c r="C62" s="384"/>
      <c r="D62" s="384"/>
      <c r="E62" s="387"/>
      <c r="F62" s="392">
        <v>465</v>
      </c>
      <c r="G62" s="392"/>
      <c r="H62" s="392"/>
      <c r="I62" s="392"/>
      <c r="J62" s="392"/>
      <c r="K62" s="392"/>
      <c r="L62" s="392"/>
      <c r="M62" s="393"/>
    </row>
    <row r="63" spans="1:13" s="144" customFormat="1" ht="15.75" thickBot="1">
      <c r="A63" s="103"/>
      <c r="B63" s="104"/>
      <c r="C63" s="104"/>
      <c r="D63" s="104"/>
      <c r="E63" s="104"/>
      <c r="F63" s="104"/>
      <c r="G63" s="104"/>
      <c r="H63" s="104"/>
      <c r="I63" s="104"/>
      <c r="J63" s="104"/>
      <c r="K63" s="104"/>
      <c r="L63" s="104"/>
      <c r="M63" s="105"/>
    </row>
    <row r="64" spans="1:13" s="144" customFormat="1" ht="29.25" thickBot="1">
      <c r="A64" s="147" t="s">
        <v>47</v>
      </c>
      <c r="B64" s="58" t="s">
        <v>1</v>
      </c>
      <c r="C64" s="148" t="s">
        <v>2</v>
      </c>
      <c r="D64" s="148" t="s">
        <v>48</v>
      </c>
      <c r="E64" s="190" t="s">
        <v>49</v>
      </c>
      <c r="F64" s="380" t="s">
        <v>50</v>
      </c>
      <c r="G64" s="380"/>
      <c r="H64" s="380"/>
      <c r="I64" s="380"/>
      <c r="J64" s="380"/>
      <c r="K64" s="380"/>
      <c r="L64" s="380"/>
      <c r="M64" s="381"/>
    </row>
    <row r="65" spans="1:13" s="144" customFormat="1" ht="28.5">
      <c r="A65" s="107">
        <v>43876</v>
      </c>
      <c r="B65" s="192" t="s">
        <v>51</v>
      </c>
      <c r="C65" s="382" t="s">
        <v>52</v>
      </c>
      <c r="D65" s="382" t="s">
        <v>53</v>
      </c>
      <c r="E65" s="385" t="s">
        <v>54</v>
      </c>
      <c r="F65" s="388">
        <f>6999+112</f>
        <v>7111</v>
      </c>
      <c r="G65" s="388"/>
      <c r="H65" s="388"/>
      <c r="I65" s="388"/>
      <c r="J65" s="388"/>
      <c r="K65" s="388"/>
      <c r="L65" s="388"/>
      <c r="M65" s="389"/>
    </row>
    <row r="66" spans="1:13" s="144" customFormat="1" ht="28.5">
      <c r="A66" s="108">
        <v>43876</v>
      </c>
      <c r="B66" s="193" t="s">
        <v>55</v>
      </c>
      <c r="C66" s="383"/>
      <c r="D66" s="383"/>
      <c r="E66" s="386"/>
      <c r="F66" s="390">
        <v>4008</v>
      </c>
      <c r="G66" s="390"/>
      <c r="H66" s="390"/>
      <c r="I66" s="390"/>
      <c r="J66" s="390"/>
      <c r="K66" s="390"/>
      <c r="L66" s="390"/>
      <c r="M66" s="391"/>
    </row>
    <row r="67" spans="1:13" s="144" customFormat="1" ht="29.25" thickBot="1">
      <c r="A67" s="109">
        <v>43876</v>
      </c>
      <c r="B67" s="194" t="s">
        <v>56</v>
      </c>
      <c r="C67" s="384"/>
      <c r="D67" s="384"/>
      <c r="E67" s="387"/>
      <c r="F67" s="392">
        <v>465</v>
      </c>
      <c r="G67" s="392"/>
      <c r="H67" s="392"/>
      <c r="I67" s="392"/>
      <c r="J67" s="392"/>
      <c r="K67" s="392"/>
      <c r="L67" s="392"/>
      <c r="M67" s="393"/>
    </row>
    <row r="68" spans="1:13" s="144" customFormat="1" ht="15.75" thickBot="1">
      <c r="A68" s="103"/>
      <c r="B68" s="104"/>
      <c r="C68" s="104"/>
      <c r="D68" s="104"/>
      <c r="E68" s="104"/>
      <c r="F68" s="104"/>
      <c r="G68" s="104"/>
      <c r="H68" s="104"/>
      <c r="I68" s="104"/>
      <c r="J68" s="104"/>
      <c r="K68" s="104"/>
      <c r="L68" s="104"/>
      <c r="M68" s="105"/>
    </row>
    <row r="69" spans="1:13" s="144" customFormat="1" ht="29.25" thickBot="1">
      <c r="A69" s="147" t="s">
        <v>47</v>
      </c>
      <c r="B69" s="58" t="s">
        <v>1</v>
      </c>
      <c r="C69" s="148" t="s">
        <v>2</v>
      </c>
      <c r="D69" s="148" t="s">
        <v>48</v>
      </c>
      <c r="E69" s="190" t="s">
        <v>49</v>
      </c>
      <c r="F69" s="380" t="s">
        <v>50</v>
      </c>
      <c r="G69" s="380"/>
      <c r="H69" s="380"/>
      <c r="I69" s="380"/>
      <c r="J69" s="380"/>
      <c r="K69" s="380"/>
      <c r="L69" s="380"/>
      <c r="M69" s="381"/>
    </row>
    <row r="70" spans="1:13" s="144" customFormat="1" ht="28.5">
      <c r="A70" s="107">
        <v>43875</v>
      </c>
      <c r="B70" s="192" t="s">
        <v>51</v>
      </c>
      <c r="C70" s="382" t="s">
        <v>52</v>
      </c>
      <c r="D70" s="382" t="s">
        <v>53</v>
      </c>
      <c r="E70" s="385" t="s">
        <v>54</v>
      </c>
      <c r="F70" s="388">
        <f>6999+112</f>
        <v>7111</v>
      </c>
      <c r="G70" s="388"/>
      <c r="H70" s="388"/>
      <c r="I70" s="388"/>
      <c r="J70" s="388"/>
      <c r="K70" s="388"/>
      <c r="L70" s="388"/>
      <c r="M70" s="389"/>
    </row>
    <row r="71" spans="1:13" s="144" customFormat="1" ht="28.5">
      <c r="A71" s="108">
        <v>43875</v>
      </c>
      <c r="B71" s="193" t="s">
        <v>55</v>
      </c>
      <c r="C71" s="383"/>
      <c r="D71" s="383"/>
      <c r="E71" s="386"/>
      <c r="F71" s="390">
        <v>4008</v>
      </c>
      <c r="G71" s="390"/>
      <c r="H71" s="390"/>
      <c r="I71" s="390"/>
      <c r="J71" s="390"/>
      <c r="K71" s="390"/>
      <c r="L71" s="390"/>
      <c r="M71" s="391"/>
    </row>
    <row r="72" spans="1:13" s="144" customFormat="1" ht="29.25" thickBot="1">
      <c r="A72" s="109">
        <v>43875</v>
      </c>
      <c r="B72" s="194" t="s">
        <v>56</v>
      </c>
      <c r="C72" s="384"/>
      <c r="D72" s="384"/>
      <c r="E72" s="387"/>
      <c r="F72" s="392">
        <v>465</v>
      </c>
      <c r="G72" s="392"/>
      <c r="H72" s="392"/>
      <c r="I72" s="392"/>
      <c r="J72" s="392"/>
      <c r="K72" s="392"/>
      <c r="L72" s="392"/>
      <c r="M72" s="393"/>
    </row>
    <row r="73" spans="1:13" s="106" customFormat="1" ht="15.75" thickBot="1">
      <c r="A73" s="103"/>
      <c r="B73" s="104"/>
      <c r="C73" s="104"/>
      <c r="D73" s="104"/>
      <c r="E73" s="104"/>
      <c r="F73" s="104"/>
      <c r="G73" s="104"/>
      <c r="H73" s="104"/>
      <c r="I73" s="104"/>
      <c r="J73" s="104"/>
      <c r="K73" s="104"/>
      <c r="L73" s="104"/>
      <c r="M73" s="105"/>
    </row>
    <row r="74" spans="1:13" s="106" customFormat="1" ht="29.25" thickBot="1">
      <c r="A74" s="147" t="s">
        <v>47</v>
      </c>
      <c r="B74" s="58" t="s">
        <v>1</v>
      </c>
      <c r="C74" s="148" t="s">
        <v>2</v>
      </c>
      <c r="D74" s="148" t="s">
        <v>48</v>
      </c>
      <c r="E74" s="173" t="s">
        <v>49</v>
      </c>
      <c r="F74" s="380" t="s">
        <v>50</v>
      </c>
      <c r="G74" s="380"/>
      <c r="H74" s="380"/>
      <c r="I74" s="380"/>
      <c r="J74" s="380"/>
      <c r="K74" s="380"/>
      <c r="L74" s="380"/>
      <c r="M74" s="381"/>
    </row>
    <row r="75" spans="1:13" s="106" customFormat="1" ht="28.5">
      <c r="A75" s="107">
        <v>43874</v>
      </c>
      <c r="B75" s="175" t="s">
        <v>51</v>
      </c>
      <c r="C75" s="382" t="s">
        <v>52</v>
      </c>
      <c r="D75" s="382" t="s">
        <v>53</v>
      </c>
      <c r="E75" s="385" t="s">
        <v>54</v>
      </c>
      <c r="F75" s="388">
        <f>6999+112</f>
        <v>7111</v>
      </c>
      <c r="G75" s="388"/>
      <c r="H75" s="388"/>
      <c r="I75" s="388"/>
      <c r="J75" s="388"/>
      <c r="K75" s="388"/>
      <c r="L75" s="388"/>
      <c r="M75" s="389"/>
    </row>
    <row r="76" spans="1:13" s="106" customFormat="1" ht="28.5">
      <c r="A76" s="108">
        <v>43874</v>
      </c>
      <c r="B76" s="176" t="s">
        <v>55</v>
      </c>
      <c r="C76" s="383"/>
      <c r="D76" s="383"/>
      <c r="E76" s="386"/>
      <c r="F76" s="390">
        <v>4008</v>
      </c>
      <c r="G76" s="390"/>
      <c r="H76" s="390"/>
      <c r="I76" s="390"/>
      <c r="J76" s="390"/>
      <c r="K76" s="390"/>
      <c r="L76" s="390"/>
      <c r="M76" s="391"/>
    </row>
    <row r="77" spans="1:13" s="106" customFormat="1" ht="29.25" thickBot="1">
      <c r="A77" s="109">
        <v>43874</v>
      </c>
      <c r="B77" s="177" t="s">
        <v>56</v>
      </c>
      <c r="C77" s="384"/>
      <c r="D77" s="384"/>
      <c r="E77" s="387"/>
      <c r="F77" s="392">
        <v>465</v>
      </c>
      <c r="G77" s="392"/>
      <c r="H77" s="392"/>
      <c r="I77" s="392"/>
      <c r="J77" s="392"/>
      <c r="K77" s="392"/>
      <c r="L77" s="392"/>
      <c r="M77" s="393"/>
    </row>
    <row r="78" spans="1:13" s="106" customFormat="1" ht="15.75" thickBot="1">
      <c r="A78" s="103"/>
      <c r="B78" s="104"/>
      <c r="C78" s="104"/>
      <c r="D78" s="104"/>
      <c r="E78" s="104"/>
      <c r="F78" s="104"/>
      <c r="G78" s="104"/>
      <c r="H78" s="104"/>
      <c r="I78" s="104"/>
      <c r="J78" s="104"/>
      <c r="K78" s="104"/>
      <c r="L78" s="104"/>
      <c r="M78" s="105"/>
    </row>
    <row r="79" spans="1:13" s="144" customFormat="1" ht="29.25" thickBot="1">
      <c r="A79" s="147" t="s">
        <v>47</v>
      </c>
      <c r="B79" s="58" t="s">
        <v>1</v>
      </c>
      <c r="C79" s="148" t="s">
        <v>2</v>
      </c>
      <c r="D79" s="148" t="s">
        <v>48</v>
      </c>
      <c r="E79" s="149" t="s">
        <v>49</v>
      </c>
      <c r="F79" s="380" t="s">
        <v>50</v>
      </c>
      <c r="G79" s="380"/>
      <c r="H79" s="380"/>
      <c r="I79" s="380"/>
      <c r="J79" s="380"/>
      <c r="K79" s="380"/>
      <c r="L79" s="380"/>
      <c r="M79" s="381"/>
    </row>
    <row r="80" spans="1:13" s="144" customFormat="1" ht="28.5">
      <c r="A80" s="107">
        <v>43873</v>
      </c>
      <c r="B80" s="141" t="s">
        <v>51</v>
      </c>
      <c r="C80" s="382" t="s">
        <v>52</v>
      </c>
      <c r="D80" s="382" t="s">
        <v>53</v>
      </c>
      <c r="E80" s="385" t="s">
        <v>54</v>
      </c>
      <c r="F80" s="388">
        <f>6999+112</f>
        <v>7111</v>
      </c>
      <c r="G80" s="388"/>
      <c r="H80" s="388"/>
      <c r="I80" s="388"/>
      <c r="J80" s="388"/>
      <c r="K80" s="388"/>
      <c r="L80" s="388"/>
      <c r="M80" s="389"/>
    </row>
    <row r="81" spans="1:13" s="144" customFormat="1" ht="28.5">
      <c r="A81" s="108">
        <v>43873</v>
      </c>
      <c r="B81" s="142" t="s">
        <v>55</v>
      </c>
      <c r="C81" s="383"/>
      <c r="D81" s="383"/>
      <c r="E81" s="386"/>
      <c r="F81" s="390">
        <v>4008</v>
      </c>
      <c r="G81" s="390"/>
      <c r="H81" s="390"/>
      <c r="I81" s="390"/>
      <c r="J81" s="390"/>
      <c r="K81" s="390"/>
      <c r="L81" s="390"/>
      <c r="M81" s="391"/>
    </row>
    <row r="82" spans="1:13" s="144" customFormat="1" ht="29.25" thickBot="1">
      <c r="A82" s="109">
        <v>43873</v>
      </c>
      <c r="B82" s="143" t="s">
        <v>56</v>
      </c>
      <c r="C82" s="384"/>
      <c r="D82" s="384"/>
      <c r="E82" s="387"/>
      <c r="F82" s="392">
        <v>465</v>
      </c>
      <c r="G82" s="392"/>
      <c r="H82" s="392"/>
      <c r="I82" s="392"/>
      <c r="J82" s="392"/>
      <c r="K82" s="392"/>
      <c r="L82" s="392"/>
      <c r="M82" s="393"/>
    </row>
    <row r="83" spans="1:13" s="144" customFormat="1" ht="15.75" thickBot="1">
      <c r="A83" s="103"/>
      <c r="B83" s="104"/>
      <c r="C83" s="104"/>
      <c r="D83" s="104"/>
      <c r="E83" s="104"/>
      <c r="F83" s="104"/>
      <c r="G83" s="104"/>
      <c r="H83" s="104"/>
      <c r="I83" s="104"/>
      <c r="J83" s="104"/>
      <c r="K83" s="104"/>
      <c r="L83" s="104"/>
      <c r="M83" s="105"/>
    </row>
    <row r="84" spans="1:13" s="144" customFormat="1" ht="15.75" thickBot="1">
      <c r="A84" s="103"/>
      <c r="B84" s="104"/>
      <c r="C84" s="104"/>
      <c r="D84" s="104"/>
      <c r="E84" s="104"/>
      <c r="F84" s="104"/>
      <c r="G84" s="104"/>
      <c r="H84" s="104"/>
      <c r="I84" s="104"/>
      <c r="J84" s="104"/>
      <c r="K84" s="104"/>
      <c r="L84" s="104"/>
      <c r="M84" s="105"/>
    </row>
    <row r="85" spans="1:13" s="144" customFormat="1" ht="29.25" thickBot="1">
      <c r="A85" s="147" t="s">
        <v>47</v>
      </c>
      <c r="B85" s="58" t="s">
        <v>1</v>
      </c>
      <c r="C85" s="148" t="s">
        <v>2</v>
      </c>
      <c r="D85" s="148" t="s">
        <v>48</v>
      </c>
      <c r="E85" s="149" t="s">
        <v>49</v>
      </c>
      <c r="F85" s="380" t="s">
        <v>50</v>
      </c>
      <c r="G85" s="380"/>
      <c r="H85" s="380"/>
      <c r="I85" s="380"/>
      <c r="J85" s="380"/>
      <c r="K85" s="380"/>
      <c r="L85" s="380"/>
      <c r="M85" s="381"/>
    </row>
    <row r="86" spans="1:13" s="144" customFormat="1" ht="28.5">
      <c r="A86" s="107">
        <v>43872</v>
      </c>
      <c r="B86" s="138" t="s">
        <v>51</v>
      </c>
      <c r="C86" s="382" t="s">
        <v>52</v>
      </c>
      <c r="D86" s="382" t="s">
        <v>53</v>
      </c>
      <c r="E86" s="385" t="s">
        <v>54</v>
      </c>
      <c r="F86" s="388">
        <f>6999+112</f>
        <v>7111</v>
      </c>
      <c r="G86" s="388"/>
      <c r="H86" s="388"/>
      <c r="I86" s="388"/>
      <c r="J86" s="388"/>
      <c r="K86" s="388"/>
      <c r="L86" s="388"/>
      <c r="M86" s="389"/>
    </row>
    <row r="87" spans="1:13" s="144" customFormat="1" ht="28.5">
      <c r="A87" s="108">
        <v>43872</v>
      </c>
      <c r="B87" s="139" t="s">
        <v>55</v>
      </c>
      <c r="C87" s="383"/>
      <c r="D87" s="383"/>
      <c r="E87" s="386"/>
      <c r="F87" s="390">
        <v>4008</v>
      </c>
      <c r="G87" s="390"/>
      <c r="H87" s="390"/>
      <c r="I87" s="390"/>
      <c r="J87" s="390"/>
      <c r="K87" s="390"/>
      <c r="L87" s="390"/>
      <c r="M87" s="391"/>
    </row>
    <row r="88" spans="1:13" s="144" customFormat="1" ht="29.25" thickBot="1">
      <c r="A88" s="109">
        <v>43872</v>
      </c>
      <c r="B88" s="140" t="s">
        <v>56</v>
      </c>
      <c r="C88" s="384"/>
      <c r="D88" s="384"/>
      <c r="E88" s="387"/>
      <c r="F88" s="392">
        <v>465</v>
      </c>
      <c r="G88" s="392"/>
      <c r="H88" s="392"/>
      <c r="I88" s="392"/>
      <c r="J88" s="392"/>
      <c r="K88" s="392"/>
      <c r="L88" s="392"/>
      <c r="M88" s="393"/>
    </row>
    <row r="89" spans="1:13" s="123" customFormat="1" ht="15.75" thickBot="1">
      <c r="A89" s="103"/>
      <c r="B89" s="104"/>
      <c r="C89" s="104"/>
      <c r="D89" s="104"/>
      <c r="E89" s="104"/>
      <c r="F89" s="104"/>
      <c r="G89" s="104"/>
      <c r="H89" s="104"/>
      <c r="I89" s="104"/>
      <c r="J89" s="104"/>
      <c r="K89" s="104"/>
      <c r="L89" s="104"/>
      <c r="M89" s="105"/>
    </row>
    <row r="90" spans="1:13" s="123" customFormat="1" ht="29.25" thickBot="1">
      <c r="A90" s="126" t="s">
        <v>47</v>
      </c>
      <c r="B90" s="58" t="s">
        <v>1</v>
      </c>
      <c r="C90" s="127" t="s">
        <v>2</v>
      </c>
      <c r="D90" s="127" t="s">
        <v>48</v>
      </c>
      <c r="E90" s="128" t="s">
        <v>49</v>
      </c>
      <c r="F90" s="380" t="s">
        <v>50</v>
      </c>
      <c r="G90" s="380"/>
      <c r="H90" s="380"/>
      <c r="I90" s="380"/>
      <c r="J90" s="380"/>
      <c r="K90" s="380"/>
      <c r="L90" s="380"/>
      <c r="M90" s="381"/>
    </row>
    <row r="91" spans="1:13" s="123" customFormat="1" ht="28.5">
      <c r="A91" s="107">
        <v>43871</v>
      </c>
      <c r="B91" s="120" t="s">
        <v>51</v>
      </c>
      <c r="C91" s="382" t="s">
        <v>52</v>
      </c>
      <c r="D91" s="382" t="s">
        <v>53</v>
      </c>
      <c r="E91" s="385" t="s">
        <v>54</v>
      </c>
      <c r="F91" s="388">
        <f>6999+112</f>
        <v>7111</v>
      </c>
      <c r="G91" s="388"/>
      <c r="H91" s="388"/>
      <c r="I91" s="388"/>
      <c r="J91" s="388"/>
      <c r="K91" s="388"/>
      <c r="L91" s="388"/>
      <c r="M91" s="389"/>
    </row>
    <row r="92" spans="1:13" s="123" customFormat="1" ht="28.5">
      <c r="A92" s="108">
        <v>43871</v>
      </c>
      <c r="B92" s="121" t="s">
        <v>55</v>
      </c>
      <c r="C92" s="383"/>
      <c r="D92" s="383"/>
      <c r="E92" s="386"/>
      <c r="F92" s="390">
        <v>4008</v>
      </c>
      <c r="G92" s="390"/>
      <c r="H92" s="390"/>
      <c r="I92" s="390"/>
      <c r="J92" s="390"/>
      <c r="K92" s="390"/>
      <c r="L92" s="390"/>
      <c r="M92" s="391"/>
    </row>
    <row r="93" spans="1:13" s="123" customFormat="1" ht="29.25" thickBot="1">
      <c r="A93" s="109">
        <v>43871</v>
      </c>
      <c r="B93" s="122" t="s">
        <v>56</v>
      </c>
      <c r="C93" s="384"/>
      <c r="D93" s="384"/>
      <c r="E93" s="387"/>
      <c r="F93" s="392">
        <v>465</v>
      </c>
      <c r="G93" s="392"/>
      <c r="H93" s="392"/>
      <c r="I93" s="392"/>
      <c r="J93" s="392"/>
      <c r="K93" s="392"/>
      <c r="L93" s="392"/>
      <c r="M93" s="393"/>
    </row>
    <row r="94" spans="1:13" s="106" customFormat="1" ht="15.75" thickBot="1">
      <c r="A94" s="103"/>
      <c r="B94" s="104"/>
      <c r="C94" s="104"/>
      <c r="D94" s="104"/>
      <c r="E94" s="104"/>
      <c r="F94" s="104"/>
      <c r="G94" s="104"/>
      <c r="H94" s="104"/>
      <c r="I94" s="104"/>
      <c r="J94" s="104"/>
      <c r="K94" s="104"/>
      <c r="L94" s="104"/>
      <c r="M94" s="105"/>
    </row>
    <row r="95" spans="1:13" s="106" customFormat="1" ht="29.25" thickBot="1">
      <c r="A95" s="3" t="s">
        <v>47</v>
      </c>
      <c r="B95" s="58" t="s">
        <v>1</v>
      </c>
      <c r="C95" s="4" t="s">
        <v>2</v>
      </c>
      <c r="D95" s="4" t="s">
        <v>48</v>
      </c>
      <c r="E95" s="116" t="s">
        <v>49</v>
      </c>
      <c r="F95" s="380" t="s">
        <v>50</v>
      </c>
      <c r="G95" s="380"/>
      <c r="H95" s="380"/>
      <c r="I95" s="380"/>
      <c r="J95" s="380"/>
      <c r="K95" s="380"/>
      <c r="L95" s="380"/>
      <c r="M95" s="381"/>
    </row>
    <row r="96" spans="1:13" s="106" customFormat="1" ht="28.5">
      <c r="A96" s="107">
        <v>43868</v>
      </c>
      <c r="B96" s="117" t="s">
        <v>51</v>
      </c>
      <c r="C96" s="382" t="s">
        <v>52</v>
      </c>
      <c r="D96" s="382" t="s">
        <v>53</v>
      </c>
      <c r="E96" s="385" t="s">
        <v>54</v>
      </c>
      <c r="F96" s="388">
        <f>6999+112</f>
        <v>7111</v>
      </c>
      <c r="G96" s="388"/>
      <c r="H96" s="388"/>
      <c r="I96" s="388"/>
      <c r="J96" s="388"/>
      <c r="K96" s="388"/>
      <c r="L96" s="388"/>
      <c r="M96" s="389"/>
    </row>
    <row r="97" spans="1:13" s="106" customFormat="1" ht="28.5">
      <c r="A97" s="108">
        <v>43868</v>
      </c>
      <c r="B97" s="118" t="s">
        <v>55</v>
      </c>
      <c r="C97" s="383"/>
      <c r="D97" s="383"/>
      <c r="E97" s="386"/>
      <c r="F97" s="390">
        <v>4008</v>
      </c>
      <c r="G97" s="390"/>
      <c r="H97" s="390"/>
      <c r="I97" s="390"/>
      <c r="J97" s="390"/>
      <c r="K97" s="390"/>
      <c r="L97" s="390"/>
      <c r="M97" s="391"/>
    </row>
    <row r="98" spans="1:13" s="106" customFormat="1" ht="29.25" thickBot="1">
      <c r="A98" s="109">
        <v>43868</v>
      </c>
      <c r="B98" s="119" t="s">
        <v>56</v>
      </c>
      <c r="C98" s="384"/>
      <c r="D98" s="384"/>
      <c r="E98" s="387"/>
      <c r="F98" s="392">
        <v>465</v>
      </c>
      <c r="G98" s="392"/>
      <c r="H98" s="392"/>
      <c r="I98" s="392"/>
      <c r="J98" s="392"/>
      <c r="K98" s="392"/>
      <c r="L98" s="392"/>
      <c r="M98" s="393"/>
    </row>
    <row r="99" spans="1:13" s="106" customFormat="1" ht="15.75" thickBot="1">
      <c r="A99" s="110"/>
      <c r="B99" s="104"/>
      <c r="C99" s="104"/>
      <c r="D99" s="104"/>
      <c r="E99" s="104"/>
      <c r="F99" s="104"/>
      <c r="G99" s="104"/>
      <c r="H99" s="104"/>
      <c r="I99" s="104"/>
      <c r="J99" s="104"/>
      <c r="K99" s="104"/>
      <c r="L99" s="104"/>
      <c r="M99" s="105"/>
    </row>
    <row r="100" spans="1:13" ht="29.25" thickBot="1">
      <c r="A100" s="3" t="s">
        <v>47</v>
      </c>
      <c r="B100" s="58" t="s">
        <v>1</v>
      </c>
      <c r="C100" s="4" t="s">
        <v>2</v>
      </c>
      <c r="D100" s="4" t="s">
        <v>48</v>
      </c>
      <c r="E100" s="98" t="s">
        <v>49</v>
      </c>
      <c r="F100" s="380" t="s">
        <v>50</v>
      </c>
      <c r="G100" s="380"/>
      <c r="H100" s="380"/>
      <c r="I100" s="380"/>
      <c r="J100" s="380"/>
      <c r="K100" s="380"/>
      <c r="L100" s="380"/>
      <c r="M100" s="381"/>
    </row>
    <row r="101" spans="1:13" ht="28.5">
      <c r="A101" s="107">
        <v>43867</v>
      </c>
      <c r="B101" s="100" t="s">
        <v>51</v>
      </c>
      <c r="C101" s="382" t="s">
        <v>52</v>
      </c>
      <c r="D101" s="382" t="s">
        <v>53</v>
      </c>
      <c r="E101" s="385" t="s">
        <v>54</v>
      </c>
      <c r="F101" s="388">
        <f>6999+112</f>
        <v>7111</v>
      </c>
      <c r="G101" s="388"/>
      <c r="H101" s="388"/>
      <c r="I101" s="388"/>
      <c r="J101" s="388"/>
      <c r="K101" s="388"/>
      <c r="L101" s="388"/>
      <c r="M101" s="389"/>
    </row>
    <row r="102" spans="1:13" ht="28.5">
      <c r="A102" s="108">
        <v>43867</v>
      </c>
      <c r="B102" s="101" t="s">
        <v>55</v>
      </c>
      <c r="C102" s="383"/>
      <c r="D102" s="383"/>
      <c r="E102" s="386"/>
      <c r="F102" s="390">
        <v>4008</v>
      </c>
      <c r="G102" s="390"/>
      <c r="H102" s="390"/>
      <c r="I102" s="390"/>
      <c r="J102" s="390"/>
      <c r="K102" s="390"/>
      <c r="L102" s="390"/>
      <c r="M102" s="391"/>
    </row>
    <row r="103" spans="1:13" ht="29.25" thickBot="1">
      <c r="A103" s="109">
        <v>43867</v>
      </c>
      <c r="B103" s="102" t="s">
        <v>56</v>
      </c>
      <c r="C103" s="384"/>
      <c r="D103" s="384"/>
      <c r="E103" s="387"/>
      <c r="F103" s="392">
        <v>465</v>
      </c>
      <c r="G103" s="392"/>
      <c r="H103" s="392"/>
      <c r="I103" s="392"/>
      <c r="J103" s="392"/>
      <c r="K103" s="392"/>
      <c r="L103" s="392"/>
      <c r="M103" s="393"/>
    </row>
    <row r="104" spans="1:13" s="106" customFormat="1" ht="15.75" thickBot="1">
      <c r="A104" s="110"/>
      <c r="B104" s="104"/>
      <c r="C104" s="104"/>
      <c r="D104" s="104"/>
      <c r="E104" s="104"/>
      <c r="F104" s="104"/>
      <c r="G104" s="104"/>
      <c r="H104" s="104"/>
      <c r="I104" s="104"/>
      <c r="J104" s="104"/>
      <c r="K104" s="104"/>
      <c r="L104" s="104"/>
      <c r="M104" s="105"/>
    </row>
    <row r="105" spans="1:13" ht="29.25" thickBot="1">
      <c r="A105" s="3" t="s">
        <v>47</v>
      </c>
      <c r="B105" s="58" t="s">
        <v>1</v>
      </c>
      <c r="C105" s="4" t="s">
        <v>2</v>
      </c>
      <c r="D105" s="4" t="s">
        <v>48</v>
      </c>
      <c r="E105" s="88" t="s">
        <v>49</v>
      </c>
      <c r="F105" s="380" t="s">
        <v>50</v>
      </c>
      <c r="G105" s="380"/>
      <c r="H105" s="380"/>
      <c r="I105" s="380"/>
      <c r="J105" s="380"/>
      <c r="K105" s="380"/>
      <c r="L105" s="380"/>
      <c r="M105" s="381"/>
    </row>
    <row r="106" spans="1:13" ht="28.5">
      <c r="A106" s="107">
        <v>43866</v>
      </c>
      <c r="B106" s="90" t="s">
        <v>51</v>
      </c>
      <c r="C106" s="382" t="s">
        <v>52</v>
      </c>
      <c r="D106" s="382" t="s">
        <v>53</v>
      </c>
      <c r="E106" s="385" t="s">
        <v>54</v>
      </c>
      <c r="F106" s="388">
        <f>6999+112</f>
        <v>7111</v>
      </c>
      <c r="G106" s="388"/>
      <c r="H106" s="388"/>
      <c r="I106" s="388"/>
      <c r="J106" s="388"/>
      <c r="K106" s="388"/>
      <c r="L106" s="388"/>
      <c r="M106" s="389"/>
    </row>
    <row r="107" spans="1:13" ht="28.5">
      <c r="A107" s="108">
        <v>43866</v>
      </c>
      <c r="B107" s="91" t="s">
        <v>55</v>
      </c>
      <c r="C107" s="383"/>
      <c r="D107" s="383"/>
      <c r="E107" s="386"/>
      <c r="F107" s="390">
        <v>4008</v>
      </c>
      <c r="G107" s="390"/>
      <c r="H107" s="390"/>
      <c r="I107" s="390"/>
      <c r="J107" s="390"/>
      <c r="K107" s="390"/>
      <c r="L107" s="390"/>
      <c r="M107" s="391"/>
    </row>
    <row r="108" spans="1:13" ht="29.25" thickBot="1">
      <c r="A108" s="109">
        <v>43866</v>
      </c>
      <c r="B108" s="92" t="s">
        <v>56</v>
      </c>
      <c r="C108" s="384"/>
      <c r="D108" s="384"/>
      <c r="E108" s="387"/>
      <c r="F108" s="392">
        <v>465</v>
      </c>
      <c r="G108" s="392"/>
      <c r="H108" s="392"/>
      <c r="I108" s="392"/>
      <c r="J108" s="392"/>
      <c r="K108" s="392"/>
      <c r="L108" s="392"/>
      <c r="M108" s="393"/>
    </row>
    <row r="109" spans="1:13" s="106" customFormat="1" ht="15.75" thickBot="1">
      <c r="A109" s="110"/>
      <c r="B109" s="104"/>
      <c r="C109" s="104"/>
      <c r="D109" s="104"/>
      <c r="E109" s="104"/>
      <c r="F109" s="104"/>
      <c r="G109" s="104"/>
      <c r="H109" s="104"/>
      <c r="I109" s="104"/>
      <c r="J109" s="104"/>
      <c r="K109" s="104"/>
      <c r="L109" s="104"/>
      <c r="M109" s="105"/>
    </row>
    <row r="110" spans="1:13" s="57" customFormat="1" ht="29.25" thickBot="1">
      <c r="A110" s="3" t="s">
        <v>47</v>
      </c>
      <c r="B110" s="58" t="s">
        <v>1</v>
      </c>
      <c r="C110" s="4" t="s">
        <v>2</v>
      </c>
      <c r="D110" s="4" t="s">
        <v>48</v>
      </c>
      <c r="E110" s="77" t="s">
        <v>49</v>
      </c>
      <c r="F110" s="380" t="s">
        <v>50</v>
      </c>
      <c r="G110" s="380"/>
      <c r="H110" s="380"/>
      <c r="I110" s="380"/>
      <c r="J110" s="380"/>
      <c r="K110" s="380"/>
      <c r="L110" s="380"/>
      <c r="M110" s="381"/>
    </row>
    <row r="111" spans="1:13" s="57" customFormat="1" ht="28.5">
      <c r="A111" s="107">
        <v>43865</v>
      </c>
      <c r="B111" s="78" t="s">
        <v>51</v>
      </c>
      <c r="C111" s="382" t="s">
        <v>52</v>
      </c>
      <c r="D111" s="382" t="s">
        <v>53</v>
      </c>
      <c r="E111" s="385" t="s">
        <v>54</v>
      </c>
      <c r="F111" s="388">
        <v>6999</v>
      </c>
      <c r="G111" s="388"/>
      <c r="H111" s="388"/>
      <c r="I111" s="388"/>
      <c r="J111" s="388"/>
      <c r="K111" s="388"/>
      <c r="L111" s="388"/>
      <c r="M111" s="389"/>
    </row>
    <row r="112" spans="1:13" s="57" customFormat="1" ht="28.5">
      <c r="A112" s="108">
        <v>43865</v>
      </c>
      <c r="B112" s="79" t="s">
        <v>55</v>
      </c>
      <c r="C112" s="383"/>
      <c r="D112" s="383"/>
      <c r="E112" s="386"/>
      <c r="F112" s="390">
        <v>4008</v>
      </c>
      <c r="G112" s="390"/>
      <c r="H112" s="390"/>
      <c r="I112" s="390"/>
      <c r="J112" s="390"/>
      <c r="K112" s="390"/>
      <c r="L112" s="390"/>
      <c r="M112" s="391"/>
    </row>
    <row r="113" spans="1:13" s="57" customFormat="1" ht="29.25" thickBot="1">
      <c r="A113" s="109">
        <v>43865</v>
      </c>
      <c r="B113" s="80" t="s">
        <v>56</v>
      </c>
      <c r="C113" s="384"/>
      <c r="D113" s="384"/>
      <c r="E113" s="387"/>
      <c r="F113" s="392">
        <v>465</v>
      </c>
      <c r="G113" s="392"/>
      <c r="H113" s="392"/>
      <c r="I113" s="392"/>
      <c r="J113" s="392"/>
      <c r="K113" s="392"/>
      <c r="L113" s="392"/>
      <c r="M113" s="393"/>
    </row>
    <row r="114" spans="1:13" s="57" customFormat="1" ht="15.75" thickBot="1">
      <c r="A114" s="111"/>
      <c r="B114" s="56"/>
      <c r="C114" s="56"/>
      <c r="D114" s="56"/>
      <c r="E114" s="56"/>
      <c r="F114" s="56"/>
      <c r="G114" s="56"/>
      <c r="H114" s="56"/>
      <c r="I114" s="56"/>
      <c r="J114" s="56"/>
      <c r="K114" s="56"/>
      <c r="L114" s="56"/>
      <c r="M114" s="56"/>
    </row>
    <row r="115" spans="1:13" ht="29.25" thickBot="1">
      <c r="A115" s="3" t="s">
        <v>47</v>
      </c>
      <c r="B115" s="58" t="s">
        <v>1</v>
      </c>
      <c r="C115" s="4" t="s">
        <v>2</v>
      </c>
      <c r="D115" s="4" t="s">
        <v>48</v>
      </c>
      <c r="E115" s="5" t="s">
        <v>49</v>
      </c>
      <c r="F115" s="380" t="s">
        <v>50</v>
      </c>
      <c r="G115" s="380"/>
      <c r="H115" s="380"/>
      <c r="I115" s="380"/>
      <c r="J115" s="380"/>
      <c r="K115" s="380"/>
      <c r="L115" s="380"/>
      <c r="M115" s="381"/>
    </row>
    <row r="116" spans="1:13" ht="28.5">
      <c r="A116" s="107">
        <v>43864</v>
      </c>
      <c r="B116" s="33" t="s">
        <v>51</v>
      </c>
      <c r="C116" s="382" t="s">
        <v>52</v>
      </c>
      <c r="D116" s="382" t="s">
        <v>53</v>
      </c>
      <c r="E116" s="385" t="s">
        <v>54</v>
      </c>
      <c r="F116" s="388">
        <v>6999</v>
      </c>
      <c r="G116" s="388"/>
      <c r="H116" s="388"/>
      <c r="I116" s="388"/>
      <c r="J116" s="388"/>
      <c r="K116" s="388"/>
      <c r="L116" s="388"/>
      <c r="M116" s="389"/>
    </row>
    <row r="117" spans="1:13" ht="28.5">
      <c r="A117" s="108">
        <v>43864</v>
      </c>
      <c r="B117" s="34" t="s">
        <v>55</v>
      </c>
      <c r="C117" s="383"/>
      <c r="D117" s="383"/>
      <c r="E117" s="386"/>
      <c r="F117" s="390">
        <v>4008</v>
      </c>
      <c r="G117" s="390"/>
      <c r="H117" s="390"/>
      <c r="I117" s="390"/>
      <c r="J117" s="390"/>
      <c r="K117" s="390"/>
      <c r="L117" s="390"/>
      <c r="M117" s="391"/>
    </row>
    <row r="118" spans="1:13" ht="29.25" thickBot="1">
      <c r="A118" s="109">
        <v>43864</v>
      </c>
      <c r="B118" s="35" t="s">
        <v>56</v>
      </c>
      <c r="C118" s="384"/>
      <c r="D118" s="384"/>
      <c r="E118" s="387"/>
      <c r="F118" s="392">
        <v>465</v>
      </c>
      <c r="G118" s="392"/>
      <c r="H118" s="392"/>
      <c r="I118" s="392"/>
      <c r="J118" s="392"/>
      <c r="K118" s="392"/>
      <c r="L118" s="392"/>
      <c r="M118" s="393"/>
    </row>
    <row r="119" spans="1:13" ht="15.75" thickBot="1">
      <c r="A119" s="112"/>
      <c r="B119" s="59"/>
      <c r="C119" s="59"/>
      <c r="D119" s="59"/>
      <c r="E119" s="60"/>
      <c r="F119" s="61"/>
      <c r="G119" s="61"/>
      <c r="H119" s="61"/>
      <c r="I119" s="61"/>
      <c r="J119" s="61"/>
      <c r="K119" s="61"/>
      <c r="L119" s="61"/>
      <c r="M119" s="61"/>
    </row>
    <row r="120" spans="1:13" ht="29.25" thickBot="1">
      <c r="A120" s="3" t="s">
        <v>47</v>
      </c>
      <c r="B120" s="58" t="s">
        <v>1</v>
      </c>
      <c r="C120" s="4" t="s">
        <v>2</v>
      </c>
      <c r="D120" s="4" t="s">
        <v>48</v>
      </c>
      <c r="E120" s="5" t="s">
        <v>49</v>
      </c>
      <c r="F120" s="380" t="s">
        <v>50</v>
      </c>
      <c r="G120" s="380"/>
      <c r="H120" s="380"/>
      <c r="I120" s="380"/>
      <c r="J120" s="380"/>
      <c r="K120" s="380"/>
      <c r="L120" s="380"/>
      <c r="M120" s="381"/>
    </row>
    <row r="121" spans="1:13" ht="28.5">
      <c r="A121" s="107">
        <v>43862</v>
      </c>
      <c r="B121" s="33" t="s">
        <v>51</v>
      </c>
      <c r="C121" s="382" t="s">
        <v>52</v>
      </c>
      <c r="D121" s="382" t="s">
        <v>53</v>
      </c>
      <c r="E121" s="385" t="s">
        <v>54</v>
      </c>
      <c r="F121" s="388">
        <v>6999</v>
      </c>
      <c r="G121" s="388"/>
      <c r="H121" s="388"/>
      <c r="I121" s="388"/>
      <c r="J121" s="388"/>
      <c r="K121" s="388"/>
      <c r="L121" s="388"/>
      <c r="M121" s="389"/>
    </row>
    <row r="122" spans="1:13" ht="28.5">
      <c r="A122" s="108">
        <v>43862</v>
      </c>
      <c r="B122" s="34" t="s">
        <v>55</v>
      </c>
      <c r="C122" s="383"/>
      <c r="D122" s="383"/>
      <c r="E122" s="386"/>
      <c r="F122" s="390">
        <v>4008</v>
      </c>
      <c r="G122" s="390"/>
      <c r="H122" s="390"/>
      <c r="I122" s="390"/>
      <c r="J122" s="390"/>
      <c r="K122" s="390"/>
      <c r="L122" s="390"/>
      <c r="M122" s="391"/>
    </row>
    <row r="123" spans="1:13" ht="29.25" thickBot="1">
      <c r="A123" s="109">
        <v>43862</v>
      </c>
      <c r="B123" s="35" t="s">
        <v>56</v>
      </c>
      <c r="C123" s="384"/>
      <c r="D123" s="384"/>
      <c r="E123" s="387"/>
      <c r="F123" s="392">
        <v>465</v>
      </c>
      <c r="G123" s="392"/>
      <c r="H123" s="392"/>
      <c r="I123" s="392"/>
      <c r="J123" s="392"/>
      <c r="K123" s="392"/>
      <c r="L123" s="392"/>
      <c r="M123" s="393"/>
    </row>
    <row r="126" spans="1:13" ht="250.5" customHeight="1">
      <c r="A126" s="347" t="s">
        <v>57</v>
      </c>
      <c r="B126" s="347"/>
      <c r="C126" s="347"/>
      <c r="D126" s="347"/>
      <c r="E126" s="347"/>
      <c r="F126" s="347"/>
      <c r="G126" s="347"/>
      <c r="H126" s="347"/>
      <c r="I126" s="347"/>
      <c r="J126" s="347"/>
      <c r="K126" s="347"/>
      <c r="L126" s="347"/>
      <c r="M126" s="347"/>
    </row>
  </sheetData>
  <mergeCells count="163">
    <mergeCell ref="F12:M12"/>
    <mergeCell ref="C13:C15"/>
    <mergeCell ref="D13:D15"/>
    <mergeCell ref="E13:E15"/>
    <mergeCell ref="F13:M13"/>
    <mergeCell ref="F14:M14"/>
    <mergeCell ref="F15:M15"/>
    <mergeCell ref="F6:M6"/>
    <mergeCell ref="C7:C9"/>
    <mergeCell ref="D7:D9"/>
    <mergeCell ref="E7:E9"/>
    <mergeCell ref="F7:M7"/>
    <mergeCell ref="F8:M8"/>
    <mergeCell ref="F9:M9"/>
    <mergeCell ref="F24:M24"/>
    <mergeCell ref="F25:M25"/>
    <mergeCell ref="F26:M26"/>
    <mergeCell ref="C25:C27"/>
    <mergeCell ref="D25:D27"/>
    <mergeCell ref="E25:E27"/>
    <mergeCell ref="F27:M27"/>
    <mergeCell ref="F49:M49"/>
    <mergeCell ref="C50:C52"/>
    <mergeCell ref="D50:D52"/>
    <mergeCell ref="E50:E52"/>
    <mergeCell ref="F50:M50"/>
    <mergeCell ref="F51:M51"/>
    <mergeCell ref="F52:M52"/>
    <mergeCell ref="F44:M44"/>
    <mergeCell ref="C45:C47"/>
    <mergeCell ref="D45:D47"/>
    <mergeCell ref="E45:E47"/>
    <mergeCell ref="F45:M45"/>
    <mergeCell ref="F46:M46"/>
    <mergeCell ref="F47:M47"/>
    <mergeCell ref="C40:C42"/>
    <mergeCell ref="D40:D42"/>
    <mergeCell ref="E40:E42"/>
    <mergeCell ref="F59:M59"/>
    <mergeCell ref="C60:C62"/>
    <mergeCell ref="D60:D62"/>
    <mergeCell ref="E60:E62"/>
    <mergeCell ref="F60:M60"/>
    <mergeCell ref="F61:M61"/>
    <mergeCell ref="F62:M62"/>
    <mergeCell ref="F54:M54"/>
    <mergeCell ref="C55:C57"/>
    <mergeCell ref="D55:D57"/>
    <mergeCell ref="E55:E57"/>
    <mergeCell ref="F55:M55"/>
    <mergeCell ref="F56:M56"/>
    <mergeCell ref="F57:M57"/>
    <mergeCell ref="D70:D72"/>
    <mergeCell ref="E70:E72"/>
    <mergeCell ref="F70:M70"/>
    <mergeCell ref="F71:M71"/>
    <mergeCell ref="F72:M72"/>
    <mergeCell ref="F64:M64"/>
    <mergeCell ref="C65:C67"/>
    <mergeCell ref="D65:D67"/>
    <mergeCell ref="E65:E67"/>
    <mergeCell ref="F65:M65"/>
    <mergeCell ref="F66:M66"/>
    <mergeCell ref="F67:M67"/>
    <mergeCell ref="F95:M95"/>
    <mergeCell ref="C96:C98"/>
    <mergeCell ref="D96:D98"/>
    <mergeCell ref="E96:E98"/>
    <mergeCell ref="F96:M96"/>
    <mergeCell ref="F97:M97"/>
    <mergeCell ref="F98:M98"/>
    <mergeCell ref="D91:D93"/>
    <mergeCell ref="E91:E93"/>
    <mergeCell ref="F91:M91"/>
    <mergeCell ref="F92:M92"/>
    <mergeCell ref="F93:M93"/>
    <mergeCell ref="F100:M100"/>
    <mergeCell ref="C101:C103"/>
    <mergeCell ref="D101:D103"/>
    <mergeCell ref="E101:E103"/>
    <mergeCell ref="F101:M101"/>
    <mergeCell ref="F102:M102"/>
    <mergeCell ref="F103:M103"/>
    <mergeCell ref="A126:M126"/>
    <mergeCell ref="F115:M115"/>
    <mergeCell ref="C116:C118"/>
    <mergeCell ref="D116:D118"/>
    <mergeCell ref="E116:E118"/>
    <mergeCell ref="F116:M116"/>
    <mergeCell ref="F117:M117"/>
    <mergeCell ref="F118:M118"/>
    <mergeCell ref="A4:M4"/>
    <mergeCell ref="F120:M120"/>
    <mergeCell ref="C121:C123"/>
    <mergeCell ref="D121:D123"/>
    <mergeCell ref="E121:E123"/>
    <mergeCell ref="F121:M121"/>
    <mergeCell ref="F122:M122"/>
    <mergeCell ref="F123:M123"/>
    <mergeCell ref="F110:M110"/>
    <mergeCell ref="C111:C113"/>
    <mergeCell ref="D111:D113"/>
    <mergeCell ref="E111:E113"/>
    <mergeCell ref="F111:M111"/>
    <mergeCell ref="F112:M112"/>
    <mergeCell ref="F113:M113"/>
    <mergeCell ref="F105:M105"/>
    <mergeCell ref="C106:C108"/>
    <mergeCell ref="D106:D108"/>
    <mergeCell ref="E106:E108"/>
    <mergeCell ref="F106:M106"/>
    <mergeCell ref="F107:M107"/>
    <mergeCell ref="F108:M108"/>
    <mergeCell ref="F90:M90"/>
    <mergeCell ref="C91:C93"/>
    <mergeCell ref="F41:M41"/>
    <mergeCell ref="F87:M87"/>
    <mergeCell ref="F88:M88"/>
    <mergeCell ref="F74:M74"/>
    <mergeCell ref="C75:C77"/>
    <mergeCell ref="D75:D77"/>
    <mergeCell ref="E75:E77"/>
    <mergeCell ref="F75:M75"/>
    <mergeCell ref="F76:M76"/>
    <mergeCell ref="F77:M77"/>
    <mergeCell ref="F79:M79"/>
    <mergeCell ref="C80:C82"/>
    <mergeCell ref="D80:D82"/>
    <mergeCell ref="E80:E82"/>
    <mergeCell ref="F80:M80"/>
    <mergeCell ref="F81:M81"/>
    <mergeCell ref="F82:M82"/>
    <mergeCell ref="F85:M85"/>
    <mergeCell ref="C86:C88"/>
    <mergeCell ref="D86:D88"/>
    <mergeCell ref="E86:E88"/>
    <mergeCell ref="F86:M86"/>
    <mergeCell ref="F69:M69"/>
    <mergeCell ref="C70:C72"/>
    <mergeCell ref="F18:M18"/>
    <mergeCell ref="C19:C21"/>
    <mergeCell ref="D19:D21"/>
    <mergeCell ref="E19:E21"/>
    <mergeCell ref="F19:M19"/>
    <mergeCell ref="F20:M20"/>
    <mergeCell ref="F21:M21"/>
    <mergeCell ref="F42:M42"/>
    <mergeCell ref="F29:M29"/>
    <mergeCell ref="C30:C32"/>
    <mergeCell ref="D30:D32"/>
    <mergeCell ref="E30:E32"/>
    <mergeCell ref="F30:M30"/>
    <mergeCell ref="F31:M31"/>
    <mergeCell ref="F32:M32"/>
    <mergeCell ref="F34:M34"/>
    <mergeCell ref="C35:C37"/>
    <mergeCell ref="D35:D37"/>
    <mergeCell ref="E35:E37"/>
    <mergeCell ref="F35:M35"/>
    <mergeCell ref="F36:M36"/>
    <mergeCell ref="F37:M37"/>
    <mergeCell ref="F39:M39"/>
    <mergeCell ref="F40:M4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Steel </vt:lpstr>
      <vt:lpstr>Rubber</vt:lpstr>
      <vt:lpstr>Pepper</vt:lpstr>
      <vt:lpstr>Paddy </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2020-03-02T07:16:55Z</dcterms:modified>
</cp:coreProperties>
</file>