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435" windowWidth="20115" windowHeight="8925" activeTab="1"/>
  </bookViews>
  <sheets>
    <sheet name="Diamond" sheetId="1" r:id="rId1"/>
    <sheet name="Steel" sheetId="3" r:id="rId2"/>
    <sheet name="Rubber" sheetId="4" r:id="rId3"/>
    <sheet name="Pepper" sheetId="7" r:id="rId4"/>
    <sheet name="Paddy Basmat 1121" sheetId="8" r:id="rId5"/>
  </sheets>
  <calcPr calcId="125725"/>
</workbook>
</file>

<file path=xl/calcChain.xml><?xml version="1.0" encoding="utf-8"?>
<calcChain xmlns="http://schemas.openxmlformats.org/spreadsheetml/2006/main">
  <c r="H5" i="3"/>
  <c r="G5"/>
  <c r="F9" i="4"/>
  <c r="F8"/>
  <c r="F7"/>
  <c r="F4"/>
  <c r="F4" i="3"/>
  <c r="H4" i="1"/>
  <c r="F4"/>
  <c r="F15" i="4"/>
  <c r="F14"/>
  <c r="F13"/>
  <c r="F10"/>
  <c r="F6" i="3"/>
  <c r="H5" i="1"/>
  <c r="F5"/>
  <c r="F16" i="4"/>
  <c r="F21"/>
  <c r="F20"/>
  <c r="F19"/>
  <c r="F8" i="3"/>
  <c r="H6" i="1"/>
  <c r="F6"/>
  <c r="F27" i="4"/>
  <c r="F26"/>
  <c r="F25"/>
  <c r="F10" i="3"/>
  <c r="H7" i="1"/>
  <c r="F7"/>
  <c r="F31" i="4"/>
  <c r="F33"/>
  <c r="F32"/>
  <c r="F12" i="3"/>
  <c r="H8" i="1"/>
  <c r="F8"/>
  <c r="F39" i="4"/>
  <c r="F38"/>
  <c r="F37"/>
  <c r="F43"/>
  <c r="F45"/>
  <c r="F44"/>
  <c r="F48"/>
  <c r="F14" i="3"/>
  <c r="F16"/>
  <c r="H9" i="1"/>
  <c r="F9"/>
  <c r="H10"/>
  <c r="F10"/>
  <c r="F50" i="4"/>
  <c r="F49"/>
  <c r="F18" i="3"/>
  <c r="H11" i="1"/>
  <c r="F11"/>
  <c r="F55" i="4"/>
  <c r="F54"/>
  <c r="F53"/>
  <c r="F20" i="3"/>
  <c r="H12" i="1"/>
  <c r="F12"/>
  <c r="F60" i="4"/>
  <c r="F59"/>
  <c r="F58"/>
  <c r="F22" i="3"/>
  <c r="H13" i="1"/>
  <c r="F13"/>
  <c r="F63" i="4"/>
  <c r="F65"/>
  <c r="F64"/>
  <c r="F24" i="3"/>
  <c r="H14" i="1"/>
  <c r="F14"/>
  <c r="F70" i="4"/>
  <c r="F69" l="1"/>
  <c r="F68"/>
  <c r="F75"/>
  <c r="F73"/>
  <c r="F74"/>
  <c r="F26" i="3"/>
  <c r="F32"/>
  <c r="F28"/>
  <c r="H15" i="1"/>
  <c r="F15"/>
  <c r="H16"/>
  <c r="F16"/>
  <c r="F80" i="4"/>
  <c r="F79"/>
  <c r="F78"/>
  <c r="F30" i="3"/>
  <c r="H17" i="1"/>
  <c r="F17"/>
  <c r="F85" i="4"/>
  <c r="F84"/>
  <c r="F83"/>
  <c r="H18" i="1" l="1"/>
  <c r="F18"/>
  <c r="F34" i="3" l="1"/>
  <c r="F89" i="4" l="1"/>
  <c r="F88"/>
  <c r="H19" i="1" l="1"/>
  <c r="F19"/>
  <c r="F94" i="4" l="1"/>
  <c r="F93"/>
  <c r="F36" i="3" l="1"/>
  <c r="H20" i="1"/>
  <c r="F20"/>
  <c r="F99" i="4"/>
  <c r="F98"/>
  <c r="F40" i="3"/>
  <c r="F38"/>
  <c r="H22" i="1"/>
  <c r="F22"/>
  <c r="H21"/>
  <c r="F21"/>
  <c r="F109" i="4"/>
  <c r="F42" i="3"/>
  <c r="H23" i="1"/>
  <c r="F23"/>
  <c r="F113" i="4"/>
  <c r="F44" i="3"/>
  <c r="H24" i="1"/>
  <c r="F24"/>
  <c r="F117" i="4"/>
  <c r="F46" i="3"/>
  <c r="H25" i="1"/>
  <c r="F25"/>
  <c r="F121" i="4"/>
  <c r="F48" i="3"/>
  <c r="H26" i="1"/>
  <c r="F26"/>
  <c r="F125" i="4"/>
  <c r="F50" i="3"/>
  <c r="H27" i="1"/>
  <c r="F27"/>
  <c r="F52" i="3"/>
  <c r="H28" i="1"/>
  <c r="F28"/>
  <c r="F54" i="3"/>
  <c r="H29" i="1"/>
  <c r="F29"/>
  <c r="F56" i="3" l="1"/>
  <c r="H30" i="1"/>
  <c r="F30"/>
</calcChain>
</file>

<file path=xl/sharedStrings.xml><?xml version="1.0" encoding="utf-8"?>
<sst xmlns="http://schemas.openxmlformats.org/spreadsheetml/2006/main" count="1135" uniqueCount="55">
  <si>
    <t>Date</t>
  </si>
  <si>
    <t>Commodity</t>
  </si>
  <si>
    <t>Delivery Center</t>
  </si>
  <si>
    <t>State</t>
  </si>
  <si>
    <t>Vault Name &amp; Address</t>
  </si>
  <si>
    <t>PRODUCT</t>
  </si>
  <si>
    <t>DIAMOND1CT (E-Unit in Cents)</t>
  </si>
  <si>
    <t>DIAMOND0.5CT (E-Unit in Cents)</t>
  </si>
  <si>
    <t>DIAMOND0.3CT (E-Unit in Cents)</t>
  </si>
  <si>
    <t>DIAMOND</t>
  </si>
  <si>
    <t>Surat</t>
  </si>
  <si>
    <t>Gujarat</t>
  </si>
  <si>
    <t>C-601, Diamond World Mini Bazar,
Varacha Road, 
Surat - 395006</t>
  </si>
  <si>
    <t>Name &amp; Address of Warehouse</t>
  </si>
  <si>
    <t>STEELLONG</t>
  </si>
  <si>
    <t>GHAZIABAD</t>
  </si>
  <si>
    <t>UP</t>
  </si>
  <si>
    <t>RUBBER</t>
  </si>
  <si>
    <t>KOCHI</t>
  </si>
  <si>
    <t>KERALA</t>
  </si>
  <si>
    <t>CW Kanjikode</t>
  </si>
  <si>
    <t>CW Trivandrum</t>
  </si>
  <si>
    <t xml:space="preserve">CW Ernakulam </t>
  </si>
  <si>
    <t>Sohan Lal Commodity Management Private Limited
Khasra Number 358-359, Village Morta, Jalalabad Pargana, Ghaziabad, UP-201001</t>
  </si>
  <si>
    <t>PEPPER</t>
  </si>
  <si>
    <t>ERNAKULAM</t>
  </si>
  <si>
    <t xml:space="preserve">Gandhinagar, Kadavnthra, Kochi-682020 </t>
  </si>
  <si>
    <t>Available stock Weight in MT</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</si>
  <si>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</si>
  <si>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 xml:space="preserve"> Exchange Deliverable Stock Position</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</si>
  <si>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</si>
  <si>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Paddy Basmati 1121</t>
  </si>
  <si>
    <t>Karnal</t>
  </si>
  <si>
    <t xml:space="preserve">Haryana </t>
  </si>
  <si>
    <t>Sohan Lal Commodity Management Pvt. Ltd.,Godown No.1(Chamber-3) and Godown No.2 (Chamber-3) Opposite New District Jail, Near Police Line, Kaithal Road, Teh &amp; Dist.
Karnal, , Distt-Karnal</t>
  </si>
  <si>
    <t>CW Trichur</t>
  </si>
  <si>
    <t>PUNJAB</t>
  </si>
  <si>
    <t>Mahawar Iron Stores Pvt Ltd 221 off Bhadla Road ,
 Mandi Gobindgarh District Khanna, Punjab. PIN - 141401</t>
  </si>
  <si>
    <t>MANDI GOBINDGARH</t>
  </si>
  <si>
    <t>Kannur</t>
  </si>
  <si>
    <t>CW ,Kannur</t>
  </si>
  <si>
    <t xml:space="preserve">**The stock valid for exchange delivery in Jan'20 contract is 749 MTs. </t>
  </si>
  <si>
    <t xml:space="preserve">784.49 MT </t>
  </si>
  <si>
    <t>Kochi</t>
  </si>
  <si>
    <t>CW ,Kakkanad</t>
  </si>
  <si>
    <t xml:space="preserve">**The stock valid for exchange delivery in FEB '20 contract is 1138 MTs. </t>
  </si>
  <si>
    <t xml:space="preserve">**The stock valid for exchange delivery in March'20 contract is 866  MTs. </t>
  </si>
  <si>
    <t xml:space="preserve">**The stock valid for exchange delivery in April contract is 140 MTs. </t>
  </si>
  <si>
    <t>**Stock is valid up to April 2020 at GHZ</t>
  </si>
  <si>
    <t>**Stock is valid up to April 2020 at MGG</t>
  </si>
  <si>
    <t xml:space="preserve">158.76 MT </t>
  </si>
  <si>
    <t xml:space="preserve">** Total Deliverable Stock </t>
  </si>
  <si>
    <t xml:space="preserve">943.25 MT </t>
  </si>
  <si>
    <t xml:space="preserve">Quality Under Process Stock </t>
  </si>
  <si>
    <t>Stock Eligible for Delivery till April'20</t>
  </si>
</sst>
</file>

<file path=xl/styles.xml><?xml version="1.0" encoding="utf-8"?>
<styleSheet xmlns="http://schemas.openxmlformats.org/spreadsheetml/2006/main">
  <fonts count="5">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sz val="12"/>
      <color rgb="FF00000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62">
    <xf numFmtId="0" fontId="0" fillId="0" borderId="0" xfId="0"/>
    <xf numFmtId="0" fontId="0" fillId="0" borderId="0" xfId="0" applyBorder="1"/>
    <xf numFmtId="0" fontId="1" fillId="0" borderId="2" xfId="0" applyFont="1" applyFill="1" applyBorder="1" applyAlignment="1">
      <alignment horizontal="center"/>
    </xf>
    <xf numFmtId="0" fontId="0" fillId="0" borderId="2" xfId="0" applyBorder="1" applyAlignment="1">
      <alignment horizontal="center" wrapText="1"/>
    </xf>
    <xf numFmtId="0" fontId="3" fillId="0" borderId="2" xfId="1" applyFont="1" applyFill="1" applyBorder="1" applyAlignment="1">
      <alignment horizontal="center" wrapText="1"/>
    </xf>
    <xf numFmtId="0" fontId="4" fillId="0" borderId="2" xfId="0" applyFont="1" applyBorder="1" applyAlignment="1">
      <alignment horizontal="center"/>
    </xf>
    <xf numFmtId="15" fontId="0" fillId="0" borderId="2" xfId="0" applyNumberFormat="1" applyFont="1" applyBorder="1" applyAlignment="1">
      <alignment horizontal="center" vertical="center"/>
    </xf>
    <xf numFmtId="0" fontId="0" fillId="0" borderId="2" xfId="0"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xf>
    <xf numFmtId="0" fontId="3" fillId="0" borderId="0" xfId="1" applyFont="1" applyFill="1" applyBorder="1" applyAlignment="1">
      <alignment horizontal="center" wrapText="1"/>
    </xf>
    <xf numFmtId="15" fontId="0"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wrapText="1"/>
    </xf>
    <xf numFmtId="0" fontId="1" fillId="0" borderId="0" xfId="0" applyFont="1" applyAlignment="1">
      <alignment vertical="center"/>
    </xf>
    <xf numFmtId="2" fontId="0" fillId="0" borderId="2" xfId="0" applyNumberFormat="1" applyFill="1" applyBorder="1" applyAlignment="1">
      <alignment horizontal="center" vertical="center"/>
    </xf>
    <xf numFmtId="0" fontId="0" fillId="0" borderId="2" xfId="0" applyBorder="1" applyAlignment="1">
      <alignment horizontal="center" vertical="center"/>
    </xf>
    <xf numFmtId="0" fontId="0" fillId="0" borderId="0" xfId="0" applyFill="1" applyAlignment="1">
      <alignment horizontal="center" vertical="center"/>
    </xf>
    <xf numFmtId="0" fontId="0" fillId="0" borderId="0" xfId="0" applyBorder="1" applyAlignment="1">
      <alignment horizontal="left" vertical="center" wrapText="1"/>
    </xf>
    <xf numFmtId="0" fontId="0" fillId="0" borderId="0" xfId="0" applyFill="1" applyBorder="1" applyAlignment="1">
      <alignment horizontal="center" vertical="center"/>
    </xf>
    <xf numFmtId="0" fontId="1" fillId="0" borderId="0" xfId="0" applyFont="1"/>
    <xf numFmtId="0" fontId="1" fillId="0" borderId="0" xfId="0" applyFont="1" applyFill="1"/>
    <xf numFmtId="0" fontId="0" fillId="0" borderId="0" xfId="0" applyAlignment="1">
      <alignment vertical="center" wrapText="1"/>
    </xf>
    <xf numFmtId="0" fontId="0" fillId="0" borderId="0" xfId="0" applyBorder="1" applyAlignment="1"/>
    <xf numFmtId="0" fontId="1" fillId="0" borderId="0" xfId="0" applyFont="1" applyFill="1" applyBorder="1" applyAlignment="1"/>
    <xf numFmtId="15" fontId="0" fillId="0" borderId="2" xfId="0" applyNumberFormat="1" applyBorder="1" applyAlignment="1">
      <alignment horizontal="center"/>
    </xf>
    <xf numFmtId="0" fontId="0" fillId="0" borderId="0" xfId="0" applyAlignment="1">
      <alignment wrapText="1"/>
    </xf>
    <xf numFmtId="2" fontId="0" fillId="0" borderId="0" xfId="0" applyNumberFormat="1" applyAlignment="1">
      <alignment wrapText="1"/>
    </xf>
    <xf numFmtId="15" fontId="0" fillId="0" borderId="2" xfId="0" applyNumberFormat="1" applyBorder="1" applyAlignment="1">
      <alignment horizontal="center" vertical="center"/>
    </xf>
    <xf numFmtId="2" fontId="0" fillId="0" borderId="2" xfId="0" applyNumberFormat="1"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2" fontId="1" fillId="0" borderId="0" xfId="0" applyNumberFormat="1" applyFont="1"/>
    <xf numFmtId="0" fontId="1" fillId="0" borderId="0" xfId="0" applyFont="1" applyAlignment="1">
      <alignment horizontal="left" vertical="center" wrapText="1"/>
    </xf>
    <xf numFmtId="2" fontId="0" fillId="0" borderId="2" xfId="0" applyNumberFormat="1" applyBorder="1" applyAlignment="1">
      <alignment horizontal="right"/>
    </xf>
    <xf numFmtId="2" fontId="0" fillId="0" borderId="2" xfId="0" applyNumberFormat="1" applyBorder="1"/>
    <xf numFmtId="15" fontId="0" fillId="0" borderId="2" xfId="0" applyNumberFormat="1" applyBorder="1" applyAlignment="1">
      <alignment horizontal="center" vertical="center" wrapText="1"/>
    </xf>
    <xf numFmtId="15" fontId="0" fillId="2" borderId="2" xfId="0" applyNumberFormat="1" applyFill="1" applyBorder="1" applyAlignment="1">
      <alignment horizontal="center"/>
    </xf>
    <xf numFmtId="0" fontId="0" fillId="2" borderId="2" xfId="0" applyFill="1" applyBorder="1" applyAlignment="1">
      <alignment horizontal="center"/>
    </xf>
    <xf numFmtId="0" fontId="4" fillId="2" borderId="2" xfId="0" applyFont="1" applyFill="1" applyBorder="1" applyAlignment="1">
      <alignment horizontal="center"/>
    </xf>
    <xf numFmtId="2" fontId="0" fillId="2" borderId="2" xfId="0" applyNumberFormat="1" applyFill="1" applyBorder="1" applyAlignment="1">
      <alignment horizontal="right"/>
    </xf>
    <xf numFmtId="2" fontId="0" fillId="2" borderId="2" xfId="0" applyNumberFormat="1" applyFill="1" applyBorder="1"/>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2" xfId="0" applyFont="1" applyFill="1" applyBorder="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0" fillId="0" borderId="0" xfId="0" applyNumberFormat="1"/>
    <xf numFmtId="2" fontId="1" fillId="0" borderId="2" xfId="0" applyNumberFormat="1" applyFont="1" applyBorder="1" applyAlignment="1">
      <alignment horizontal="center" vertical="center" wrapText="1"/>
    </xf>
  </cellXfs>
  <cellStyles count="2">
    <cellStyle name="Normal" xfId="0" builtinId="0"/>
    <cellStyle name="Normal_report_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H54"/>
  <sheetViews>
    <sheetView workbookViewId="0">
      <selection activeCell="F5" sqref="F5"/>
    </sheetView>
  </sheetViews>
  <sheetFormatPr defaultRowHeight="15"/>
  <cols>
    <col min="1" max="1" width="10.42578125" bestFit="1" customWidth="1"/>
    <col min="2" max="2" width="11.28515625" bestFit="1" customWidth="1"/>
    <col min="3" max="3" width="15" bestFit="1" customWidth="1"/>
    <col min="4" max="4" width="11.28515625" customWidth="1"/>
    <col min="5" max="5" width="34.85546875" customWidth="1"/>
    <col min="6" max="6" width="28.5703125" bestFit="1" customWidth="1"/>
    <col min="7" max="7" width="30.5703125" bestFit="1" customWidth="1"/>
    <col min="8" max="8" width="30.5703125" style="1" bestFit="1" customWidth="1"/>
    <col min="9" max="16384" width="9.140625" style="1"/>
  </cols>
  <sheetData>
    <row r="1" spans="1:8">
      <c r="A1" s="46" t="s">
        <v>29</v>
      </c>
      <c r="B1" s="47"/>
      <c r="C1" s="47"/>
      <c r="D1" s="47"/>
      <c r="E1" s="47"/>
      <c r="F1" s="47"/>
      <c r="G1" s="47"/>
      <c r="H1" s="47"/>
    </row>
    <row r="2" spans="1:8">
      <c r="A2" s="48" t="s">
        <v>0</v>
      </c>
      <c r="B2" s="48" t="s">
        <v>1</v>
      </c>
      <c r="C2" s="48" t="s">
        <v>2</v>
      </c>
      <c r="D2" s="48" t="s">
        <v>3</v>
      </c>
      <c r="E2" s="48" t="s">
        <v>4</v>
      </c>
      <c r="F2" s="49" t="s">
        <v>5</v>
      </c>
      <c r="G2" s="49"/>
      <c r="H2" s="49"/>
    </row>
    <row r="3" spans="1:8">
      <c r="A3" s="48"/>
      <c r="B3" s="48"/>
      <c r="C3" s="48"/>
      <c r="D3" s="48"/>
      <c r="E3" s="48"/>
      <c r="F3" s="2" t="s">
        <v>6</v>
      </c>
      <c r="G3" s="2" t="s">
        <v>7</v>
      </c>
      <c r="H3" s="2" t="s">
        <v>8</v>
      </c>
    </row>
    <row r="4" spans="1:8" ht="45">
      <c r="A4" s="6">
        <v>43861</v>
      </c>
      <c r="B4" s="17" t="s">
        <v>9</v>
      </c>
      <c r="C4" s="17" t="s">
        <v>10</v>
      </c>
      <c r="D4" s="17" t="s">
        <v>11</v>
      </c>
      <c r="E4" s="3" t="s">
        <v>12</v>
      </c>
      <c r="F4" s="4">
        <f t="shared" ref="F4:F30" si="0">6887+112</f>
        <v>6999</v>
      </c>
      <c r="G4" s="4">
        <v>4008</v>
      </c>
      <c r="H4" s="4">
        <f t="shared" ref="H4:H30" si="1">497-32</f>
        <v>465</v>
      </c>
    </row>
    <row r="5" spans="1:8" ht="45">
      <c r="A5" s="6">
        <v>43860</v>
      </c>
      <c r="B5" s="17" t="s">
        <v>9</v>
      </c>
      <c r="C5" s="17" t="s">
        <v>10</v>
      </c>
      <c r="D5" s="17" t="s">
        <v>11</v>
      </c>
      <c r="E5" s="3" t="s">
        <v>12</v>
      </c>
      <c r="F5" s="4">
        <f t="shared" si="0"/>
        <v>6999</v>
      </c>
      <c r="G5" s="4">
        <v>4008</v>
      </c>
      <c r="H5" s="4">
        <f t="shared" si="1"/>
        <v>465</v>
      </c>
    </row>
    <row r="6" spans="1:8" ht="45">
      <c r="A6" s="6">
        <v>43859</v>
      </c>
      <c r="B6" s="17" t="s">
        <v>9</v>
      </c>
      <c r="C6" s="17" t="s">
        <v>10</v>
      </c>
      <c r="D6" s="17" t="s">
        <v>11</v>
      </c>
      <c r="E6" s="3" t="s">
        <v>12</v>
      </c>
      <c r="F6" s="4">
        <f t="shared" si="0"/>
        <v>6999</v>
      </c>
      <c r="G6" s="4">
        <v>4008</v>
      </c>
      <c r="H6" s="4">
        <f t="shared" si="1"/>
        <v>465</v>
      </c>
    </row>
    <row r="7" spans="1:8" ht="45">
      <c r="A7" s="6">
        <v>43858</v>
      </c>
      <c r="B7" s="17" t="s">
        <v>9</v>
      </c>
      <c r="C7" s="17" t="s">
        <v>10</v>
      </c>
      <c r="D7" s="17" t="s">
        <v>11</v>
      </c>
      <c r="E7" s="3" t="s">
        <v>12</v>
      </c>
      <c r="F7" s="4">
        <f t="shared" si="0"/>
        <v>6999</v>
      </c>
      <c r="G7" s="4">
        <v>4008</v>
      </c>
      <c r="H7" s="4">
        <f t="shared" si="1"/>
        <v>465</v>
      </c>
    </row>
    <row r="8" spans="1:8" ht="45">
      <c r="A8" s="6">
        <v>43857</v>
      </c>
      <c r="B8" s="17" t="s">
        <v>9</v>
      </c>
      <c r="C8" s="17" t="s">
        <v>10</v>
      </c>
      <c r="D8" s="17" t="s">
        <v>11</v>
      </c>
      <c r="E8" s="3" t="s">
        <v>12</v>
      </c>
      <c r="F8" s="4">
        <f t="shared" si="0"/>
        <v>6999</v>
      </c>
      <c r="G8" s="4">
        <v>4008</v>
      </c>
      <c r="H8" s="4">
        <f t="shared" si="1"/>
        <v>465</v>
      </c>
    </row>
    <row r="9" spans="1:8" ht="45">
      <c r="A9" s="6">
        <v>43855</v>
      </c>
      <c r="B9" s="17" t="s">
        <v>9</v>
      </c>
      <c r="C9" s="17" t="s">
        <v>10</v>
      </c>
      <c r="D9" s="17" t="s">
        <v>11</v>
      </c>
      <c r="E9" s="3" t="s">
        <v>12</v>
      </c>
      <c r="F9" s="4">
        <f t="shared" si="0"/>
        <v>6999</v>
      </c>
      <c r="G9" s="4">
        <v>4008</v>
      </c>
      <c r="H9" s="4">
        <f t="shared" si="1"/>
        <v>465</v>
      </c>
    </row>
    <row r="10" spans="1:8" ht="45">
      <c r="A10" s="6">
        <v>43854</v>
      </c>
      <c r="B10" s="17" t="s">
        <v>9</v>
      </c>
      <c r="C10" s="17" t="s">
        <v>10</v>
      </c>
      <c r="D10" s="17" t="s">
        <v>11</v>
      </c>
      <c r="E10" s="3" t="s">
        <v>12</v>
      </c>
      <c r="F10" s="4">
        <f t="shared" si="0"/>
        <v>6999</v>
      </c>
      <c r="G10" s="4">
        <v>4008</v>
      </c>
      <c r="H10" s="4">
        <f t="shared" si="1"/>
        <v>465</v>
      </c>
    </row>
    <row r="11" spans="1:8" ht="45">
      <c r="A11" s="6">
        <v>43853</v>
      </c>
      <c r="B11" s="17" t="s">
        <v>9</v>
      </c>
      <c r="C11" s="17" t="s">
        <v>10</v>
      </c>
      <c r="D11" s="17" t="s">
        <v>11</v>
      </c>
      <c r="E11" s="3" t="s">
        <v>12</v>
      </c>
      <c r="F11" s="4">
        <f t="shared" si="0"/>
        <v>6999</v>
      </c>
      <c r="G11" s="4">
        <v>4008</v>
      </c>
      <c r="H11" s="4">
        <f t="shared" si="1"/>
        <v>465</v>
      </c>
    </row>
    <row r="12" spans="1:8" ht="45">
      <c r="A12" s="6">
        <v>43852</v>
      </c>
      <c r="B12" s="17" t="s">
        <v>9</v>
      </c>
      <c r="C12" s="17" t="s">
        <v>10</v>
      </c>
      <c r="D12" s="17" t="s">
        <v>11</v>
      </c>
      <c r="E12" s="3" t="s">
        <v>12</v>
      </c>
      <c r="F12" s="4">
        <f t="shared" si="0"/>
        <v>6999</v>
      </c>
      <c r="G12" s="4">
        <v>4008</v>
      </c>
      <c r="H12" s="4">
        <f t="shared" si="1"/>
        <v>465</v>
      </c>
    </row>
    <row r="13" spans="1:8" ht="45">
      <c r="A13" s="6">
        <v>43851</v>
      </c>
      <c r="B13" s="17" t="s">
        <v>9</v>
      </c>
      <c r="C13" s="17" t="s">
        <v>10</v>
      </c>
      <c r="D13" s="17" t="s">
        <v>11</v>
      </c>
      <c r="E13" s="3" t="s">
        <v>12</v>
      </c>
      <c r="F13" s="4">
        <f t="shared" si="0"/>
        <v>6999</v>
      </c>
      <c r="G13" s="4">
        <v>4008</v>
      </c>
      <c r="H13" s="4">
        <f t="shared" si="1"/>
        <v>465</v>
      </c>
    </row>
    <row r="14" spans="1:8" ht="45">
      <c r="A14" s="6">
        <v>43850</v>
      </c>
      <c r="B14" s="17" t="s">
        <v>9</v>
      </c>
      <c r="C14" s="17" t="s">
        <v>10</v>
      </c>
      <c r="D14" s="17" t="s">
        <v>11</v>
      </c>
      <c r="E14" s="3" t="s">
        <v>12</v>
      </c>
      <c r="F14" s="4">
        <f t="shared" si="0"/>
        <v>6999</v>
      </c>
      <c r="G14" s="4">
        <v>4008</v>
      </c>
      <c r="H14" s="4">
        <f t="shared" si="1"/>
        <v>465</v>
      </c>
    </row>
    <row r="15" spans="1:8" ht="45">
      <c r="A15" s="6">
        <v>43848</v>
      </c>
      <c r="B15" s="17" t="s">
        <v>9</v>
      </c>
      <c r="C15" s="17" t="s">
        <v>10</v>
      </c>
      <c r="D15" s="17" t="s">
        <v>11</v>
      </c>
      <c r="E15" s="3" t="s">
        <v>12</v>
      </c>
      <c r="F15" s="4">
        <f t="shared" si="0"/>
        <v>6999</v>
      </c>
      <c r="G15" s="4">
        <v>4008</v>
      </c>
      <c r="H15" s="4">
        <f t="shared" si="1"/>
        <v>465</v>
      </c>
    </row>
    <row r="16" spans="1:8" ht="45">
      <c r="A16" s="6">
        <v>43847</v>
      </c>
      <c r="B16" s="17" t="s">
        <v>9</v>
      </c>
      <c r="C16" s="17" t="s">
        <v>10</v>
      </c>
      <c r="D16" s="17" t="s">
        <v>11</v>
      </c>
      <c r="E16" s="3" t="s">
        <v>12</v>
      </c>
      <c r="F16" s="4">
        <f t="shared" si="0"/>
        <v>6999</v>
      </c>
      <c r="G16" s="4">
        <v>4008</v>
      </c>
      <c r="H16" s="4">
        <f t="shared" si="1"/>
        <v>465</v>
      </c>
    </row>
    <row r="17" spans="1:8" ht="45">
      <c r="A17" s="6">
        <v>43846</v>
      </c>
      <c r="B17" s="17" t="s">
        <v>9</v>
      </c>
      <c r="C17" s="17" t="s">
        <v>10</v>
      </c>
      <c r="D17" s="17" t="s">
        <v>11</v>
      </c>
      <c r="E17" s="3" t="s">
        <v>12</v>
      </c>
      <c r="F17" s="4">
        <f t="shared" si="0"/>
        <v>6999</v>
      </c>
      <c r="G17" s="4">
        <v>4008</v>
      </c>
      <c r="H17" s="4">
        <f t="shared" si="1"/>
        <v>465</v>
      </c>
    </row>
    <row r="18" spans="1:8" ht="45">
      <c r="A18" s="6">
        <v>43845</v>
      </c>
      <c r="B18" s="17" t="s">
        <v>9</v>
      </c>
      <c r="C18" s="17" t="s">
        <v>10</v>
      </c>
      <c r="D18" s="17" t="s">
        <v>11</v>
      </c>
      <c r="E18" s="3" t="s">
        <v>12</v>
      </c>
      <c r="F18" s="4">
        <f t="shared" si="0"/>
        <v>6999</v>
      </c>
      <c r="G18" s="4">
        <v>4008</v>
      </c>
      <c r="H18" s="4">
        <f t="shared" si="1"/>
        <v>465</v>
      </c>
    </row>
    <row r="19" spans="1:8" ht="45">
      <c r="A19" s="6">
        <v>43844</v>
      </c>
      <c r="B19" s="17" t="s">
        <v>9</v>
      </c>
      <c r="C19" s="17" t="s">
        <v>10</v>
      </c>
      <c r="D19" s="17" t="s">
        <v>11</v>
      </c>
      <c r="E19" s="3" t="s">
        <v>12</v>
      </c>
      <c r="F19" s="4">
        <f t="shared" si="0"/>
        <v>6999</v>
      </c>
      <c r="G19" s="4">
        <v>4008</v>
      </c>
      <c r="H19" s="4">
        <f t="shared" si="1"/>
        <v>465</v>
      </c>
    </row>
    <row r="20" spans="1:8" ht="45">
      <c r="A20" s="6">
        <v>43843</v>
      </c>
      <c r="B20" s="17" t="s">
        <v>9</v>
      </c>
      <c r="C20" s="17" t="s">
        <v>10</v>
      </c>
      <c r="D20" s="17" t="s">
        <v>11</v>
      </c>
      <c r="E20" s="3" t="s">
        <v>12</v>
      </c>
      <c r="F20" s="4">
        <f t="shared" si="0"/>
        <v>6999</v>
      </c>
      <c r="G20" s="4">
        <v>4008</v>
      </c>
      <c r="H20" s="4">
        <f t="shared" si="1"/>
        <v>465</v>
      </c>
    </row>
    <row r="21" spans="1:8" ht="45">
      <c r="A21" s="6">
        <v>43841</v>
      </c>
      <c r="B21" s="17" t="s">
        <v>9</v>
      </c>
      <c r="C21" s="17" t="s">
        <v>10</v>
      </c>
      <c r="D21" s="17" t="s">
        <v>11</v>
      </c>
      <c r="E21" s="3" t="s">
        <v>12</v>
      </c>
      <c r="F21" s="4">
        <f t="shared" si="0"/>
        <v>6999</v>
      </c>
      <c r="G21" s="4">
        <v>4008</v>
      </c>
      <c r="H21" s="4">
        <f t="shared" si="1"/>
        <v>465</v>
      </c>
    </row>
    <row r="22" spans="1:8" ht="45">
      <c r="A22" s="6">
        <v>43840</v>
      </c>
      <c r="B22" s="17" t="s">
        <v>9</v>
      </c>
      <c r="C22" s="17" t="s">
        <v>10</v>
      </c>
      <c r="D22" s="17" t="s">
        <v>11</v>
      </c>
      <c r="E22" s="3" t="s">
        <v>12</v>
      </c>
      <c r="F22" s="4">
        <f t="shared" si="0"/>
        <v>6999</v>
      </c>
      <c r="G22" s="4">
        <v>4008</v>
      </c>
      <c r="H22" s="4">
        <f t="shared" si="1"/>
        <v>465</v>
      </c>
    </row>
    <row r="23" spans="1:8" ht="45">
      <c r="A23" s="6">
        <v>43839</v>
      </c>
      <c r="B23" s="17" t="s">
        <v>9</v>
      </c>
      <c r="C23" s="17" t="s">
        <v>10</v>
      </c>
      <c r="D23" s="17" t="s">
        <v>11</v>
      </c>
      <c r="E23" s="3" t="s">
        <v>12</v>
      </c>
      <c r="F23" s="4">
        <f t="shared" si="0"/>
        <v>6999</v>
      </c>
      <c r="G23" s="4">
        <v>4008</v>
      </c>
      <c r="H23" s="4">
        <f t="shared" si="1"/>
        <v>465</v>
      </c>
    </row>
    <row r="24" spans="1:8" ht="45">
      <c r="A24" s="6">
        <v>43838</v>
      </c>
      <c r="B24" s="17" t="s">
        <v>9</v>
      </c>
      <c r="C24" s="17" t="s">
        <v>10</v>
      </c>
      <c r="D24" s="17" t="s">
        <v>11</v>
      </c>
      <c r="E24" s="3" t="s">
        <v>12</v>
      </c>
      <c r="F24" s="4">
        <f t="shared" si="0"/>
        <v>6999</v>
      </c>
      <c r="G24" s="4">
        <v>4008</v>
      </c>
      <c r="H24" s="4">
        <f t="shared" si="1"/>
        <v>465</v>
      </c>
    </row>
    <row r="25" spans="1:8" ht="45">
      <c r="A25" s="6">
        <v>43837</v>
      </c>
      <c r="B25" s="17" t="s">
        <v>9</v>
      </c>
      <c r="C25" s="17" t="s">
        <v>10</v>
      </c>
      <c r="D25" s="17" t="s">
        <v>11</v>
      </c>
      <c r="E25" s="3" t="s">
        <v>12</v>
      </c>
      <c r="F25" s="4">
        <f t="shared" si="0"/>
        <v>6999</v>
      </c>
      <c r="G25" s="4">
        <v>4008</v>
      </c>
      <c r="H25" s="4">
        <f t="shared" si="1"/>
        <v>465</v>
      </c>
    </row>
    <row r="26" spans="1:8" ht="45">
      <c r="A26" s="6">
        <v>43836</v>
      </c>
      <c r="B26" s="17" t="s">
        <v>9</v>
      </c>
      <c r="C26" s="17" t="s">
        <v>10</v>
      </c>
      <c r="D26" s="17" t="s">
        <v>11</v>
      </c>
      <c r="E26" s="3" t="s">
        <v>12</v>
      </c>
      <c r="F26" s="4">
        <f t="shared" si="0"/>
        <v>6999</v>
      </c>
      <c r="G26" s="4">
        <v>4008</v>
      </c>
      <c r="H26" s="4">
        <f t="shared" si="1"/>
        <v>465</v>
      </c>
    </row>
    <row r="27" spans="1:8" ht="45">
      <c r="A27" s="6">
        <v>43834</v>
      </c>
      <c r="B27" s="17" t="s">
        <v>9</v>
      </c>
      <c r="C27" s="17" t="s">
        <v>10</v>
      </c>
      <c r="D27" s="17" t="s">
        <v>11</v>
      </c>
      <c r="E27" s="3" t="s">
        <v>12</v>
      </c>
      <c r="F27" s="4">
        <f t="shared" si="0"/>
        <v>6999</v>
      </c>
      <c r="G27" s="4">
        <v>4008</v>
      </c>
      <c r="H27" s="4">
        <f t="shared" si="1"/>
        <v>465</v>
      </c>
    </row>
    <row r="28" spans="1:8" ht="45">
      <c r="A28" s="6">
        <v>43833</v>
      </c>
      <c r="B28" s="17" t="s">
        <v>9</v>
      </c>
      <c r="C28" s="17" t="s">
        <v>10</v>
      </c>
      <c r="D28" s="17" t="s">
        <v>11</v>
      </c>
      <c r="E28" s="3" t="s">
        <v>12</v>
      </c>
      <c r="F28" s="4">
        <f t="shared" si="0"/>
        <v>6999</v>
      </c>
      <c r="G28" s="4">
        <v>4008</v>
      </c>
      <c r="H28" s="4">
        <f t="shared" si="1"/>
        <v>465</v>
      </c>
    </row>
    <row r="29" spans="1:8" ht="45">
      <c r="A29" s="6">
        <v>43832</v>
      </c>
      <c r="B29" s="17" t="s">
        <v>9</v>
      </c>
      <c r="C29" s="17" t="s">
        <v>10</v>
      </c>
      <c r="D29" s="17" t="s">
        <v>11</v>
      </c>
      <c r="E29" s="3" t="s">
        <v>12</v>
      </c>
      <c r="F29" s="4">
        <f t="shared" si="0"/>
        <v>6999</v>
      </c>
      <c r="G29" s="4">
        <v>4008</v>
      </c>
      <c r="H29" s="4">
        <f t="shared" si="1"/>
        <v>465</v>
      </c>
    </row>
    <row r="30" spans="1:8" ht="45">
      <c r="A30" s="6">
        <v>43831</v>
      </c>
      <c r="B30" s="17" t="s">
        <v>9</v>
      </c>
      <c r="C30" s="17" t="s">
        <v>10</v>
      </c>
      <c r="D30" s="17" t="s">
        <v>11</v>
      </c>
      <c r="E30" s="3" t="s">
        <v>12</v>
      </c>
      <c r="F30" s="4">
        <f t="shared" si="0"/>
        <v>6999</v>
      </c>
      <c r="G30" s="4">
        <v>4008</v>
      </c>
      <c r="H30" s="4">
        <f t="shared" si="1"/>
        <v>465</v>
      </c>
    </row>
    <row r="31" spans="1:8">
      <c r="A31" s="12"/>
      <c r="B31" s="13"/>
      <c r="C31" s="13"/>
      <c r="D31" s="13"/>
      <c r="E31" s="14"/>
      <c r="F31" s="11"/>
      <c r="G31" s="11"/>
      <c r="H31" s="11"/>
    </row>
    <row r="32" spans="1:8">
      <c r="A32" s="12"/>
      <c r="B32" s="13"/>
      <c r="C32" s="13"/>
      <c r="D32" s="13"/>
      <c r="E32" s="14"/>
      <c r="F32" s="11"/>
      <c r="G32" s="11"/>
      <c r="H32" s="11"/>
    </row>
    <row r="33" spans="1:8" ht="264" customHeight="1">
      <c r="A33" s="45" t="s">
        <v>30</v>
      </c>
      <c r="B33" s="45"/>
      <c r="C33" s="45"/>
      <c r="D33" s="45"/>
      <c r="E33" s="45"/>
      <c r="F33" s="45"/>
      <c r="G33" s="11"/>
      <c r="H33" s="11"/>
    </row>
    <row r="34" spans="1:8">
      <c r="A34" s="12"/>
      <c r="B34" s="13"/>
      <c r="C34" s="13"/>
      <c r="D34" s="13"/>
      <c r="E34" s="14"/>
      <c r="F34" s="11"/>
      <c r="G34" s="11"/>
      <c r="H34" s="11"/>
    </row>
    <row r="35" spans="1:8">
      <c r="A35" s="12"/>
      <c r="B35" s="13"/>
      <c r="C35" s="13"/>
      <c r="D35" s="13"/>
      <c r="E35" s="14"/>
      <c r="F35" s="11"/>
      <c r="G35" s="11"/>
      <c r="H35" s="11"/>
    </row>
    <row r="36" spans="1:8">
      <c r="A36" s="12"/>
      <c r="B36" s="13"/>
      <c r="C36" s="13"/>
      <c r="D36" s="13"/>
      <c r="E36" s="14"/>
      <c r="F36" s="11"/>
      <c r="G36" s="11"/>
      <c r="H36" s="11"/>
    </row>
    <row r="37" spans="1:8">
      <c r="A37" s="12"/>
      <c r="B37" s="13"/>
      <c r="C37" s="13"/>
      <c r="D37" s="13"/>
      <c r="E37" s="14"/>
      <c r="F37" s="11"/>
      <c r="G37" s="11"/>
      <c r="H37" s="11"/>
    </row>
    <row r="38" spans="1:8">
      <c r="A38" s="12"/>
      <c r="B38" s="13"/>
      <c r="C38" s="13"/>
      <c r="D38" s="13"/>
      <c r="E38" s="14"/>
      <c r="F38" s="11"/>
      <c r="G38" s="11"/>
      <c r="H38" s="11"/>
    </row>
    <row r="39" spans="1:8">
      <c r="A39" s="12"/>
      <c r="B39" s="13"/>
      <c r="C39" s="13"/>
      <c r="D39" s="13"/>
      <c r="E39" s="14"/>
      <c r="F39" s="11"/>
      <c r="G39" s="11"/>
      <c r="H39" s="11"/>
    </row>
    <row r="40" spans="1:8">
      <c r="A40" s="12"/>
      <c r="B40" s="13"/>
      <c r="C40" s="13"/>
      <c r="D40" s="13"/>
      <c r="E40" s="14"/>
      <c r="F40" s="11"/>
      <c r="G40" s="11"/>
      <c r="H40" s="11"/>
    </row>
    <row r="41" spans="1:8">
      <c r="A41" s="12"/>
      <c r="B41" s="13"/>
      <c r="C41" s="13"/>
      <c r="D41" s="13"/>
      <c r="E41" s="14"/>
      <c r="F41" s="11"/>
      <c r="G41" s="11"/>
      <c r="H41" s="11"/>
    </row>
    <row r="42" spans="1:8">
      <c r="A42" s="12"/>
      <c r="B42" s="13"/>
      <c r="C42" s="13"/>
      <c r="D42" s="13"/>
      <c r="E42" s="14"/>
      <c r="F42" s="11"/>
      <c r="G42" s="11"/>
      <c r="H42" s="11"/>
    </row>
    <row r="43" spans="1:8">
      <c r="A43" s="12"/>
      <c r="B43" s="13"/>
      <c r="C43" s="13"/>
      <c r="D43" s="13"/>
      <c r="E43" s="14"/>
      <c r="F43" s="11"/>
      <c r="G43" s="11"/>
      <c r="H43" s="11"/>
    </row>
    <row r="44" spans="1:8">
      <c r="A44" s="12"/>
      <c r="B44" s="13"/>
      <c r="C44" s="13"/>
      <c r="D44" s="13"/>
      <c r="E44" s="14"/>
      <c r="F44" s="11"/>
      <c r="G44" s="11"/>
      <c r="H44" s="11"/>
    </row>
    <row r="45" spans="1:8">
      <c r="A45" s="12"/>
      <c r="B45" s="13"/>
      <c r="C45" s="13"/>
      <c r="D45" s="13"/>
      <c r="E45" s="14"/>
      <c r="F45" s="11"/>
      <c r="G45" s="11"/>
      <c r="H45" s="11"/>
    </row>
    <row r="46" spans="1:8">
      <c r="A46" s="12"/>
      <c r="B46" s="13"/>
      <c r="C46" s="13"/>
      <c r="D46" s="13"/>
      <c r="E46" s="14"/>
      <c r="F46" s="11"/>
      <c r="G46" s="11"/>
      <c r="H46" s="11"/>
    </row>
    <row r="47" spans="1:8">
      <c r="A47" s="12"/>
      <c r="B47" s="13"/>
      <c r="C47" s="13"/>
      <c r="D47" s="13"/>
      <c r="E47" s="14"/>
      <c r="F47" s="11"/>
      <c r="G47" s="11"/>
      <c r="H47" s="11"/>
    </row>
    <row r="48" spans="1:8">
      <c r="A48" s="12"/>
      <c r="B48" s="13"/>
      <c r="C48" s="13"/>
      <c r="D48" s="13"/>
      <c r="E48" s="14"/>
      <c r="F48" s="11"/>
      <c r="G48" s="11"/>
      <c r="H48" s="11"/>
    </row>
    <row r="49" spans="1:8">
      <c r="A49" s="12"/>
      <c r="B49" s="13"/>
      <c r="C49" s="13"/>
      <c r="D49" s="13"/>
      <c r="E49" s="14"/>
      <c r="F49" s="11"/>
      <c r="G49" s="11"/>
      <c r="H49" s="11"/>
    </row>
    <row r="50" spans="1:8">
      <c r="A50" s="12"/>
      <c r="B50" s="13"/>
      <c r="C50" s="13"/>
      <c r="D50" s="13"/>
      <c r="E50" s="14"/>
      <c r="F50" s="11"/>
      <c r="G50" s="11"/>
      <c r="H50" s="11"/>
    </row>
    <row r="54" spans="1:8">
      <c r="F54" s="11"/>
    </row>
  </sheetData>
  <mergeCells count="8">
    <mergeCell ref="A33:F33"/>
    <mergeCell ref="A1:H1"/>
    <mergeCell ref="A2:A3"/>
    <mergeCell ref="B2:B3"/>
    <mergeCell ref="C2:C3"/>
    <mergeCell ref="D2:D3"/>
    <mergeCell ref="E2:E3"/>
    <mergeCell ref="F2:H2"/>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H65"/>
  <sheetViews>
    <sheetView tabSelected="1" topLeftCell="B1" workbookViewId="0">
      <selection activeCell="E55" sqref="E55"/>
    </sheetView>
  </sheetViews>
  <sheetFormatPr defaultColWidth="20.42578125" defaultRowHeight="15"/>
  <cols>
    <col min="1" max="1" width="36.5703125" style="8" bestFit="1" customWidth="1"/>
    <col min="2" max="2" width="11.28515625" style="8" bestFit="1" customWidth="1"/>
    <col min="3" max="3" width="20.140625" style="8" customWidth="1"/>
    <col min="4" max="4" width="10.7109375" style="8" bestFit="1" customWidth="1"/>
    <col min="5" max="5" width="53.140625" style="8" bestFit="1" customWidth="1"/>
    <col min="6" max="6" width="20.42578125" style="9"/>
    <col min="7" max="8" width="20.42578125" style="60"/>
  </cols>
  <sheetData>
    <row r="1" spans="1:8">
      <c r="A1" s="46" t="s">
        <v>29</v>
      </c>
      <c r="B1" s="47"/>
      <c r="C1" s="47"/>
      <c r="D1" s="47"/>
      <c r="E1" s="47"/>
      <c r="F1" s="47"/>
    </row>
    <row r="2" spans="1:8" ht="15" customHeight="1">
      <c r="A2" s="51" t="s">
        <v>0</v>
      </c>
      <c r="B2" s="51" t="s">
        <v>1</v>
      </c>
      <c r="C2" s="51" t="s">
        <v>2</v>
      </c>
      <c r="D2" s="51" t="s">
        <v>3</v>
      </c>
      <c r="E2" s="51" t="s">
        <v>13</v>
      </c>
      <c r="F2" s="50" t="s">
        <v>27</v>
      </c>
      <c r="G2" s="61" t="s">
        <v>53</v>
      </c>
      <c r="H2" s="61" t="s">
        <v>54</v>
      </c>
    </row>
    <row r="3" spans="1:8">
      <c r="A3" s="51"/>
      <c r="B3" s="51"/>
      <c r="C3" s="51"/>
      <c r="D3" s="51"/>
      <c r="E3" s="51"/>
      <c r="F3" s="50"/>
      <c r="G3" s="61"/>
      <c r="H3" s="61"/>
    </row>
    <row r="4" spans="1:8" ht="45">
      <c r="A4" s="6">
        <v>43861</v>
      </c>
      <c r="B4" s="17" t="s">
        <v>14</v>
      </c>
      <c r="C4" s="17" t="s">
        <v>15</v>
      </c>
      <c r="D4" s="17" t="s">
        <v>16</v>
      </c>
      <c r="E4" s="7" t="s">
        <v>23</v>
      </c>
      <c r="F4" s="16">
        <f>2832.33-30.54-130.48-240.35-80.56-97.665-259.47-191.05-181.59-40.76</f>
        <v>1579.8650000000002</v>
      </c>
      <c r="G4" s="16">
        <v>0</v>
      </c>
      <c r="H4" s="16">
        <v>784.49</v>
      </c>
    </row>
    <row r="5" spans="1:8" ht="30">
      <c r="A5" s="6">
        <v>43861</v>
      </c>
      <c r="B5" s="17" t="s">
        <v>14</v>
      </c>
      <c r="C5" s="17" t="s">
        <v>38</v>
      </c>
      <c r="D5" s="17" t="s">
        <v>36</v>
      </c>
      <c r="E5" s="7" t="s">
        <v>37</v>
      </c>
      <c r="F5" s="16">
        <v>297.32</v>
      </c>
      <c r="G5" s="16">
        <f>F5-158.76</f>
        <v>138.56</v>
      </c>
      <c r="H5" s="16">
        <f>F5-G5</f>
        <v>158.76</v>
      </c>
    </row>
    <row r="6" spans="1:8" ht="45">
      <c r="A6" s="6">
        <v>43860</v>
      </c>
      <c r="B6" s="17" t="s">
        <v>14</v>
      </c>
      <c r="C6" s="17" t="s">
        <v>15</v>
      </c>
      <c r="D6" s="17" t="s">
        <v>16</v>
      </c>
      <c r="E6" s="7" t="s">
        <v>23</v>
      </c>
      <c r="F6" s="16">
        <f>2832.33-30.54-130.48-240.35-80.56-97.665-259.47-191.05-181.59-40.76</f>
        <v>1579.8650000000002</v>
      </c>
      <c r="G6" s="16">
        <v>0</v>
      </c>
      <c r="H6" s="16">
        <v>784.49</v>
      </c>
    </row>
    <row r="7" spans="1:8" ht="30">
      <c r="A7" s="6">
        <v>43860</v>
      </c>
      <c r="B7" s="17" t="s">
        <v>14</v>
      </c>
      <c r="C7" s="17" t="s">
        <v>38</v>
      </c>
      <c r="D7" s="17" t="s">
        <v>36</v>
      </c>
      <c r="E7" s="7" t="s">
        <v>37</v>
      </c>
      <c r="F7" s="16">
        <v>158.76</v>
      </c>
      <c r="G7" s="16">
        <v>158.76</v>
      </c>
      <c r="H7" s="16">
        <v>0</v>
      </c>
    </row>
    <row r="8" spans="1:8" ht="45">
      <c r="A8" s="6">
        <v>43859</v>
      </c>
      <c r="B8" s="17" t="s">
        <v>14</v>
      </c>
      <c r="C8" s="17" t="s">
        <v>15</v>
      </c>
      <c r="D8" s="17" t="s">
        <v>16</v>
      </c>
      <c r="E8" s="7" t="s">
        <v>23</v>
      </c>
      <c r="F8" s="16">
        <f>2832.33-30.54-130.48-240.35-80.56-97.665-259.47-191.05-181.59-40.76</f>
        <v>1579.8650000000002</v>
      </c>
      <c r="G8" s="16">
        <v>0</v>
      </c>
      <c r="H8" s="16">
        <v>784.49</v>
      </c>
    </row>
    <row r="9" spans="1:8" ht="30">
      <c r="A9" s="6">
        <v>43859</v>
      </c>
      <c r="B9" s="17" t="s">
        <v>14</v>
      </c>
      <c r="C9" s="17" t="s">
        <v>38</v>
      </c>
      <c r="D9" s="17" t="s">
        <v>36</v>
      </c>
      <c r="E9" s="7" t="s">
        <v>37</v>
      </c>
      <c r="F9" s="16">
        <v>98.765000000000001</v>
      </c>
      <c r="G9" s="16">
        <v>98.77</v>
      </c>
      <c r="H9" s="16">
        <v>0</v>
      </c>
    </row>
    <row r="10" spans="1:8" ht="45">
      <c r="A10" s="6">
        <v>43858</v>
      </c>
      <c r="B10" s="17" t="s">
        <v>14</v>
      </c>
      <c r="C10" s="17" t="s">
        <v>15</v>
      </c>
      <c r="D10" s="17" t="s">
        <v>16</v>
      </c>
      <c r="E10" s="7" t="s">
        <v>23</v>
      </c>
      <c r="F10" s="16">
        <f>2832.33-30.54-130.48-240.35-80.56-97.665-259.47-191.05-181.59-40.76</f>
        <v>1579.8650000000002</v>
      </c>
      <c r="G10" s="16">
        <v>0</v>
      </c>
      <c r="H10" s="16">
        <v>784.49</v>
      </c>
    </row>
    <row r="11" spans="1:8" ht="30">
      <c r="A11" s="6">
        <v>43858</v>
      </c>
      <c r="B11" s="17" t="s">
        <v>14</v>
      </c>
      <c r="C11" s="17" t="s">
        <v>38</v>
      </c>
      <c r="D11" s="17" t="s">
        <v>36</v>
      </c>
      <c r="E11" s="7" t="s">
        <v>37</v>
      </c>
      <c r="F11" s="16">
        <v>49.83</v>
      </c>
      <c r="G11" s="16">
        <v>49.83</v>
      </c>
      <c r="H11" s="16">
        <v>0</v>
      </c>
    </row>
    <row r="12" spans="1:8" ht="45">
      <c r="A12" s="6">
        <v>43857</v>
      </c>
      <c r="B12" s="17" t="s">
        <v>14</v>
      </c>
      <c r="C12" s="17" t="s">
        <v>15</v>
      </c>
      <c r="D12" s="17" t="s">
        <v>16</v>
      </c>
      <c r="E12" s="7" t="s">
        <v>23</v>
      </c>
      <c r="F12" s="16">
        <f>2832.33-30.54-130.48-240.35-80.56-97.665-259.47-191.05-181.59-40.76</f>
        <v>1579.8650000000002</v>
      </c>
      <c r="G12" s="16">
        <v>0</v>
      </c>
      <c r="H12" s="16">
        <v>784.49</v>
      </c>
    </row>
    <row r="13" spans="1:8" ht="30">
      <c r="A13" s="6">
        <v>43857</v>
      </c>
      <c r="B13" s="17" t="s">
        <v>14</v>
      </c>
      <c r="C13" s="17" t="s">
        <v>38</v>
      </c>
      <c r="D13" s="17" t="s">
        <v>36</v>
      </c>
      <c r="E13" s="7" t="s">
        <v>37</v>
      </c>
      <c r="F13" s="16">
        <v>0</v>
      </c>
      <c r="G13" s="16">
        <v>0</v>
      </c>
      <c r="H13" s="16">
        <v>0</v>
      </c>
    </row>
    <row r="14" spans="1:8" ht="45">
      <c r="A14" s="6">
        <v>43855</v>
      </c>
      <c r="B14" s="17" t="s">
        <v>14</v>
      </c>
      <c r="C14" s="17" t="s">
        <v>15</v>
      </c>
      <c r="D14" s="17" t="s">
        <v>16</v>
      </c>
      <c r="E14" s="7" t="s">
        <v>23</v>
      </c>
      <c r="F14" s="16">
        <f>2832.33-30.54-130.48-240.35-80.56-97.665-259.47-191.05-181.59-40.76</f>
        <v>1579.8650000000002</v>
      </c>
      <c r="G14" s="16">
        <v>0</v>
      </c>
      <c r="H14" s="16">
        <v>784.49</v>
      </c>
    </row>
    <row r="15" spans="1:8" ht="30">
      <c r="A15" s="6">
        <v>43855</v>
      </c>
      <c r="B15" s="17" t="s">
        <v>14</v>
      </c>
      <c r="C15" s="17" t="s">
        <v>38</v>
      </c>
      <c r="D15" s="17" t="s">
        <v>36</v>
      </c>
      <c r="E15" s="7" t="s">
        <v>37</v>
      </c>
      <c r="F15" s="16">
        <v>0</v>
      </c>
      <c r="G15" s="16">
        <v>0</v>
      </c>
      <c r="H15" s="16">
        <v>0</v>
      </c>
    </row>
    <row r="16" spans="1:8" ht="45">
      <c r="A16" s="6">
        <v>43854</v>
      </c>
      <c r="B16" s="17" t="s">
        <v>14</v>
      </c>
      <c r="C16" s="17" t="s">
        <v>15</v>
      </c>
      <c r="D16" s="17" t="s">
        <v>16</v>
      </c>
      <c r="E16" s="7" t="s">
        <v>23</v>
      </c>
      <c r="F16" s="16">
        <f>2832.33-30.54-130.48-240.35-80.56-97.665-259.47-191.05-181.59-40.76</f>
        <v>1579.8650000000002</v>
      </c>
      <c r="G16" s="16">
        <v>0</v>
      </c>
      <c r="H16" s="16">
        <v>784.49</v>
      </c>
    </row>
    <row r="17" spans="1:8" ht="30">
      <c r="A17" s="6">
        <v>43854</v>
      </c>
      <c r="B17" s="17" t="s">
        <v>14</v>
      </c>
      <c r="C17" s="17" t="s">
        <v>38</v>
      </c>
      <c r="D17" s="17" t="s">
        <v>36</v>
      </c>
      <c r="E17" s="7" t="s">
        <v>37</v>
      </c>
      <c r="F17" s="16">
        <v>0</v>
      </c>
      <c r="G17" s="16">
        <v>0</v>
      </c>
      <c r="H17" s="16">
        <v>0</v>
      </c>
    </row>
    <row r="18" spans="1:8" ht="45">
      <c r="A18" s="6">
        <v>43853</v>
      </c>
      <c r="B18" s="17" t="s">
        <v>14</v>
      </c>
      <c r="C18" s="17" t="s">
        <v>15</v>
      </c>
      <c r="D18" s="17" t="s">
        <v>16</v>
      </c>
      <c r="E18" s="7" t="s">
        <v>23</v>
      </c>
      <c r="F18" s="16">
        <f>2832.33-30.54-130.48-240.35-80.56-97.665-259.47-191.05-181.59-40.76</f>
        <v>1579.8650000000002</v>
      </c>
      <c r="G18" s="16">
        <v>0</v>
      </c>
      <c r="H18" s="16">
        <v>784.49</v>
      </c>
    </row>
    <row r="19" spans="1:8" ht="30">
      <c r="A19" s="6">
        <v>43853</v>
      </c>
      <c r="B19" s="17" t="s">
        <v>14</v>
      </c>
      <c r="C19" s="17" t="s">
        <v>38</v>
      </c>
      <c r="D19" s="17" t="s">
        <v>36</v>
      </c>
      <c r="E19" s="7" t="s">
        <v>37</v>
      </c>
      <c r="F19" s="16">
        <v>0</v>
      </c>
      <c r="G19" s="16">
        <v>0</v>
      </c>
      <c r="H19" s="16">
        <v>0</v>
      </c>
    </row>
    <row r="20" spans="1:8" ht="45">
      <c r="A20" s="6">
        <v>43852</v>
      </c>
      <c r="B20" s="17" t="s">
        <v>14</v>
      </c>
      <c r="C20" s="17" t="s">
        <v>15</v>
      </c>
      <c r="D20" s="17" t="s">
        <v>16</v>
      </c>
      <c r="E20" s="7" t="s">
        <v>23</v>
      </c>
      <c r="F20" s="16">
        <f>2832.33-30.54-130.48-240.35-80.56-97.665-259.47-191.05-181.59-40.76</f>
        <v>1579.8650000000002</v>
      </c>
      <c r="G20" s="16">
        <v>0</v>
      </c>
      <c r="H20" s="16">
        <v>784.49</v>
      </c>
    </row>
    <row r="21" spans="1:8" ht="30">
      <c r="A21" s="6">
        <v>43852</v>
      </c>
      <c r="B21" s="17" t="s">
        <v>14</v>
      </c>
      <c r="C21" s="17" t="s">
        <v>38</v>
      </c>
      <c r="D21" s="17" t="s">
        <v>36</v>
      </c>
      <c r="E21" s="7" t="s">
        <v>37</v>
      </c>
      <c r="F21" s="16">
        <v>0</v>
      </c>
      <c r="G21" s="16">
        <v>0</v>
      </c>
      <c r="H21" s="16">
        <v>0</v>
      </c>
    </row>
    <row r="22" spans="1:8" ht="45">
      <c r="A22" s="6">
        <v>43851</v>
      </c>
      <c r="B22" s="17" t="s">
        <v>14</v>
      </c>
      <c r="C22" s="17" t="s">
        <v>15</v>
      </c>
      <c r="D22" s="17" t="s">
        <v>16</v>
      </c>
      <c r="E22" s="7" t="s">
        <v>23</v>
      </c>
      <c r="F22" s="16">
        <f>2832.33-30.54-130.48-240.35-80.56-97.665-259.47-191.05-181.59</f>
        <v>1620.6250000000002</v>
      </c>
      <c r="G22" s="16">
        <v>0</v>
      </c>
      <c r="H22" s="16">
        <v>784.49</v>
      </c>
    </row>
    <row r="23" spans="1:8" ht="30">
      <c r="A23" s="6">
        <v>43851</v>
      </c>
      <c r="B23" s="17" t="s">
        <v>14</v>
      </c>
      <c r="C23" s="17" t="s">
        <v>38</v>
      </c>
      <c r="D23" s="17" t="s">
        <v>36</v>
      </c>
      <c r="E23" s="7" t="s">
        <v>37</v>
      </c>
      <c r="F23" s="16">
        <v>0</v>
      </c>
      <c r="G23" s="16">
        <v>0</v>
      </c>
      <c r="H23" s="16">
        <v>0</v>
      </c>
    </row>
    <row r="24" spans="1:8" ht="45">
      <c r="A24" s="6">
        <v>43850</v>
      </c>
      <c r="B24" s="17" t="s">
        <v>14</v>
      </c>
      <c r="C24" s="17" t="s">
        <v>15</v>
      </c>
      <c r="D24" s="17" t="s">
        <v>16</v>
      </c>
      <c r="E24" s="7" t="s">
        <v>23</v>
      </c>
      <c r="F24" s="16">
        <f>2832.33-30.54-130.48-240.35-80.56-97.665-259.47-191.05-181.59</f>
        <v>1620.6250000000002</v>
      </c>
      <c r="G24" s="16">
        <v>0</v>
      </c>
      <c r="H24" s="16">
        <v>784.49</v>
      </c>
    </row>
    <row r="25" spans="1:8" ht="30">
      <c r="A25" s="6">
        <v>43850</v>
      </c>
      <c r="B25" s="17" t="s">
        <v>14</v>
      </c>
      <c r="C25" s="17" t="s">
        <v>38</v>
      </c>
      <c r="D25" s="17" t="s">
        <v>36</v>
      </c>
      <c r="E25" s="7" t="s">
        <v>37</v>
      </c>
      <c r="F25" s="16">
        <v>0</v>
      </c>
      <c r="G25" s="16">
        <v>0</v>
      </c>
      <c r="H25" s="16">
        <v>0</v>
      </c>
    </row>
    <row r="26" spans="1:8" ht="45">
      <c r="A26" s="6">
        <v>43848</v>
      </c>
      <c r="B26" s="17" t="s">
        <v>14</v>
      </c>
      <c r="C26" s="17" t="s">
        <v>15</v>
      </c>
      <c r="D26" s="17" t="s">
        <v>16</v>
      </c>
      <c r="E26" s="7" t="s">
        <v>23</v>
      </c>
      <c r="F26" s="16">
        <f>2832.33-30.54-130.48-240.35-80.56-97.665-259.47-191.05-181.59</f>
        <v>1620.6250000000002</v>
      </c>
      <c r="G26" s="16">
        <v>0</v>
      </c>
      <c r="H26" s="16">
        <v>784.49</v>
      </c>
    </row>
    <row r="27" spans="1:8" ht="30">
      <c r="A27" s="6">
        <v>43848</v>
      </c>
      <c r="B27" s="17" t="s">
        <v>14</v>
      </c>
      <c r="C27" s="17" t="s">
        <v>38</v>
      </c>
      <c r="D27" s="17" t="s">
        <v>36</v>
      </c>
      <c r="E27" s="7" t="s">
        <v>37</v>
      </c>
      <c r="F27" s="16">
        <v>0</v>
      </c>
      <c r="G27" s="16">
        <v>0</v>
      </c>
      <c r="H27" s="16">
        <v>0</v>
      </c>
    </row>
    <row r="28" spans="1:8" ht="45">
      <c r="A28" s="6">
        <v>43847</v>
      </c>
      <c r="B28" s="17" t="s">
        <v>14</v>
      </c>
      <c r="C28" s="17" t="s">
        <v>15</v>
      </c>
      <c r="D28" s="17" t="s">
        <v>16</v>
      </c>
      <c r="E28" s="7" t="s">
        <v>23</v>
      </c>
      <c r="F28" s="16">
        <f>2832.33-30.54-130.48-240.35-80.56-97.665-259.47-191.05-181.59</f>
        <v>1620.6250000000002</v>
      </c>
      <c r="G28" s="16">
        <v>0</v>
      </c>
      <c r="H28" s="16">
        <v>784.49</v>
      </c>
    </row>
    <row r="29" spans="1:8" ht="30">
      <c r="A29" s="6">
        <v>43847</v>
      </c>
      <c r="B29" s="17" t="s">
        <v>14</v>
      </c>
      <c r="C29" s="17" t="s">
        <v>38</v>
      </c>
      <c r="D29" s="17" t="s">
        <v>36</v>
      </c>
      <c r="E29" s="7" t="s">
        <v>37</v>
      </c>
      <c r="F29" s="16">
        <v>0</v>
      </c>
      <c r="G29" s="16">
        <v>0</v>
      </c>
      <c r="H29" s="16">
        <v>0</v>
      </c>
    </row>
    <row r="30" spans="1:8" ht="45">
      <c r="A30" s="6">
        <v>43846</v>
      </c>
      <c r="B30" s="17" t="s">
        <v>14</v>
      </c>
      <c r="C30" s="17" t="s">
        <v>15</v>
      </c>
      <c r="D30" s="17" t="s">
        <v>16</v>
      </c>
      <c r="E30" s="7" t="s">
        <v>23</v>
      </c>
      <c r="F30" s="16">
        <f>2832.33-30.54-130.48-240.35-80.56-97.665-259.47-191.05-181.59</f>
        <v>1620.6250000000002</v>
      </c>
      <c r="G30" s="16">
        <v>0</v>
      </c>
      <c r="H30" s="16">
        <v>784.49</v>
      </c>
    </row>
    <row r="31" spans="1:8" ht="30">
      <c r="A31" s="6">
        <v>43846</v>
      </c>
      <c r="B31" s="17" t="s">
        <v>14</v>
      </c>
      <c r="C31" s="17" t="s">
        <v>38</v>
      </c>
      <c r="D31" s="17" t="s">
        <v>36</v>
      </c>
      <c r="E31" s="7" t="s">
        <v>37</v>
      </c>
      <c r="F31" s="16">
        <v>0</v>
      </c>
      <c r="G31" s="16">
        <v>0</v>
      </c>
      <c r="H31" s="16">
        <v>0</v>
      </c>
    </row>
    <row r="32" spans="1:8" ht="45">
      <c r="A32" s="6">
        <v>43845</v>
      </c>
      <c r="B32" s="17" t="s">
        <v>14</v>
      </c>
      <c r="C32" s="17" t="s">
        <v>15</v>
      </c>
      <c r="D32" s="17" t="s">
        <v>16</v>
      </c>
      <c r="E32" s="7" t="s">
        <v>23</v>
      </c>
      <c r="F32" s="16">
        <f>2832.33-30.54-130.48-240.35-80.56-97.665-259.47-191.05</f>
        <v>1802.2150000000001</v>
      </c>
      <c r="G32" s="16">
        <v>0</v>
      </c>
      <c r="H32" s="16">
        <v>966.08</v>
      </c>
    </row>
    <row r="33" spans="1:8" ht="30">
      <c r="A33" s="6">
        <v>43845</v>
      </c>
      <c r="B33" s="17" t="s">
        <v>14</v>
      </c>
      <c r="C33" s="17" t="s">
        <v>38</v>
      </c>
      <c r="D33" s="17" t="s">
        <v>36</v>
      </c>
      <c r="E33" s="7" t="s">
        <v>37</v>
      </c>
      <c r="F33" s="16">
        <v>0</v>
      </c>
      <c r="G33" s="16">
        <v>0</v>
      </c>
      <c r="H33" s="16">
        <v>0</v>
      </c>
    </row>
    <row r="34" spans="1:8" ht="45">
      <c r="A34" s="6">
        <v>43844</v>
      </c>
      <c r="B34" s="17" t="s">
        <v>14</v>
      </c>
      <c r="C34" s="17" t="s">
        <v>15</v>
      </c>
      <c r="D34" s="17" t="s">
        <v>16</v>
      </c>
      <c r="E34" s="7" t="s">
        <v>23</v>
      </c>
      <c r="F34" s="16">
        <f>2832.33-30.54-130.48-240.35-80.56-97.665-259.47</f>
        <v>1993.2650000000001</v>
      </c>
      <c r="G34" s="16">
        <v>0</v>
      </c>
      <c r="H34" s="16">
        <v>1157.1300000000001</v>
      </c>
    </row>
    <row r="35" spans="1:8" ht="30">
      <c r="A35" s="6">
        <v>43844</v>
      </c>
      <c r="B35" s="17" t="s">
        <v>14</v>
      </c>
      <c r="C35" s="17" t="s">
        <v>38</v>
      </c>
      <c r="D35" s="17" t="s">
        <v>36</v>
      </c>
      <c r="E35" s="7" t="s">
        <v>37</v>
      </c>
      <c r="F35" s="16">
        <v>0</v>
      </c>
      <c r="G35" s="16">
        <v>0</v>
      </c>
      <c r="H35" s="16">
        <v>0</v>
      </c>
    </row>
    <row r="36" spans="1:8" ht="45">
      <c r="A36" s="6">
        <v>43843</v>
      </c>
      <c r="B36" s="17" t="s">
        <v>14</v>
      </c>
      <c r="C36" s="17" t="s">
        <v>15</v>
      </c>
      <c r="D36" s="17" t="s">
        <v>16</v>
      </c>
      <c r="E36" s="7" t="s">
        <v>23</v>
      </c>
      <c r="F36" s="16">
        <f>2832.33-30.54-130.48-240.35-80.56-97.665</f>
        <v>2252.7350000000001</v>
      </c>
      <c r="G36" s="16">
        <v>0</v>
      </c>
      <c r="H36" s="16">
        <v>1416.6</v>
      </c>
    </row>
    <row r="37" spans="1:8" ht="30">
      <c r="A37" s="6">
        <v>43843</v>
      </c>
      <c r="B37" s="17" t="s">
        <v>14</v>
      </c>
      <c r="C37" s="17" t="s">
        <v>38</v>
      </c>
      <c r="D37" s="17" t="s">
        <v>36</v>
      </c>
      <c r="E37" s="7" t="s">
        <v>37</v>
      </c>
      <c r="F37" s="16">
        <v>0</v>
      </c>
      <c r="G37" s="16">
        <v>0</v>
      </c>
      <c r="H37" s="16">
        <v>0</v>
      </c>
    </row>
    <row r="38" spans="1:8" ht="45">
      <c r="A38" s="6">
        <v>43841</v>
      </c>
      <c r="B38" s="17" t="s">
        <v>14</v>
      </c>
      <c r="C38" s="17" t="s">
        <v>15</v>
      </c>
      <c r="D38" s="17" t="s">
        <v>16</v>
      </c>
      <c r="E38" s="7" t="s">
        <v>23</v>
      </c>
      <c r="F38" s="16">
        <f>2832.33-30.54-130.48-240.35-80.56-97.665</f>
        <v>2252.7350000000001</v>
      </c>
      <c r="G38" s="16">
        <v>0</v>
      </c>
      <c r="H38" s="16">
        <v>1416.6</v>
      </c>
    </row>
    <row r="39" spans="1:8" ht="30">
      <c r="A39" s="6">
        <v>43841</v>
      </c>
      <c r="B39" s="17" t="s">
        <v>14</v>
      </c>
      <c r="C39" s="17" t="s">
        <v>38</v>
      </c>
      <c r="D39" s="17" t="s">
        <v>36</v>
      </c>
      <c r="E39" s="7" t="s">
        <v>37</v>
      </c>
      <c r="F39" s="16">
        <v>0</v>
      </c>
      <c r="G39" s="16">
        <v>0</v>
      </c>
      <c r="H39" s="16">
        <v>0</v>
      </c>
    </row>
    <row r="40" spans="1:8" ht="45">
      <c r="A40" s="6">
        <v>43840</v>
      </c>
      <c r="B40" s="17" t="s">
        <v>14</v>
      </c>
      <c r="C40" s="17" t="s">
        <v>15</v>
      </c>
      <c r="D40" s="17" t="s">
        <v>16</v>
      </c>
      <c r="E40" s="7" t="s">
        <v>23</v>
      </c>
      <c r="F40" s="16">
        <f>2832.33-30.54-130.48-240.35-80.56-97.665</f>
        <v>2252.7350000000001</v>
      </c>
      <c r="G40" s="16">
        <v>0</v>
      </c>
      <c r="H40" s="16">
        <v>1416.6</v>
      </c>
    </row>
    <row r="41" spans="1:8" ht="30">
      <c r="A41" s="6">
        <v>43840</v>
      </c>
      <c r="B41" s="17" t="s">
        <v>14</v>
      </c>
      <c r="C41" s="17" t="s">
        <v>38</v>
      </c>
      <c r="D41" s="17" t="s">
        <v>36</v>
      </c>
      <c r="E41" s="7" t="s">
        <v>37</v>
      </c>
      <c r="F41" s="16">
        <v>0</v>
      </c>
      <c r="G41" s="16">
        <v>0</v>
      </c>
      <c r="H41" s="16">
        <v>0</v>
      </c>
    </row>
    <row r="42" spans="1:8" ht="45">
      <c r="A42" s="6">
        <v>43839</v>
      </c>
      <c r="B42" s="17" t="s">
        <v>14</v>
      </c>
      <c r="C42" s="17" t="s">
        <v>15</v>
      </c>
      <c r="D42" s="17" t="s">
        <v>16</v>
      </c>
      <c r="E42" s="7" t="s">
        <v>23</v>
      </c>
      <c r="F42" s="16">
        <f>2832.33-30.54-130.48-240.35-80.56-97.665</f>
        <v>2252.7350000000001</v>
      </c>
      <c r="G42" s="16">
        <v>0</v>
      </c>
      <c r="H42" s="16">
        <v>1416.6</v>
      </c>
    </row>
    <row r="43" spans="1:8" ht="30">
      <c r="A43" s="6">
        <v>43839</v>
      </c>
      <c r="B43" s="17" t="s">
        <v>14</v>
      </c>
      <c r="C43" s="17" t="s">
        <v>38</v>
      </c>
      <c r="D43" s="17" t="s">
        <v>36</v>
      </c>
      <c r="E43" s="7" t="s">
        <v>37</v>
      </c>
      <c r="F43" s="16">
        <v>0</v>
      </c>
      <c r="G43" s="16">
        <v>0</v>
      </c>
      <c r="H43" s="16">
        <v>0</v>
      </c>
    </row>
    <row r="44" spans="1:8" ht="45">
      <c r="A44" s="6">
        <v>43838</v>
      </c>
      <c r="B44" s="17" t="s">
        <v>14</v>
      </c>
      <c r="C44" s="17" t="s">
        <v>15</v>
      </c>
      <c r="D44" s="17" t="s">
        <v>16</v>
      </c>
      <c r="E44" s="7" t="s">
        <v>23</v>
      </c>
      <c r="F44" s="16">
        <f>2832.33-30.54-130.48-240.35-80.56-97.665</f>
        <v>2252.7350000000001</v>
      </c>
      <c r="G44" s="16">
        <v>0</v>
      </c>
      <c r="H44" s="16">
        <v>1416.6</v>
      </c>
    </row>
    <row r="45" spans="1:8" ht="30">
      <c r="A45" s="6">
        <v>43838</v>
      </c>
      <c r="B45" s="17" t="s">
        <v>14</v>
      </c>
      <c r="C45" s="17" t="s">
        <v>38</v>
      </c>
      <c r="D45" s="17" t="s">
        <v>36</v>
      </c>
      <c r="E45" s="7" t="s">
        <v>37</v>
      </c>
      <c r="F45" s="16">
        <v>0</v>
      </c>
      <c r="G45" s="16">
        <v>0</v>
      </c>
      <c r="H45" s="16">
        <v>0</v>
      </c>
    </row>
    <row r="46" spans="1:8" ht="45">
      <c r="A46" s="6">
        <v>43837</v>
      </c>
      <c r="B46" s="17" t="s">
        <v>14</v>
      </c>
      <c r="C46" s="17" t="s">
        <v>15</v>
      </c>
      <c r="D46" s="17" t="s">
        <v>16</v>
      </c>
      <c r="E46" s="7" t="s">
        <v>23</v>
      </c>
      <c r="F46" s="16">
        <f>2832.33-30.54-130.48-240.35-80.56-97.665</f>
        <v>2252.7350000000001</v>
      </c>
      <c r="G46" s="16">
        <v>0</v>
      </c>
      <c r="H46" s="16">
        <v>1416.6</v>
      </c>
    </row>
    <row r="47" spans="1:8" ht="30">
      <c r="A47" s="6">
        <v>43837</v>
      </c>
      <c r="B47" s="17" t="s">
        <v>14</v>
      </c>
      <c r="C47" s="17" t="s">
        <v>38</v>
      </c>
      <c r="D47" s="17" t="s">
        <v>36</v>
      </c>
      <c r="E47" s="7" t="s">
        <v>37</v>
      </c>
      <c r="F47" s="16">
        <v>0</v>
      </c>
      <c r="G47" s="16">
        <v>0</v>
      </c>
      <c r="H47" s="16">
        <v>0</v>
      </c>
    </row>
    <row r="48" spans="1:8" ht="45">
      <c r="A48" s="6">
        <v>43836</v>
      </c>
      <c r="B48" s="17" t="s">
        <v>14</v>
      </c>
      <c r="C48" s="17" t="s">
        <v>15</v>
      </c>
      <c r="D48" s="17" t="s">
        <v>16</v>
      </c>
      <c r="E48" s="7" t="s">
        <v>23</v>
      </c>
      <c r="F48" s="16">
        <f>2832.33-30.54-130.48-240.35-80.56-97.665</f>
        <v>2252.7350000000001</v>
      </c>
      <c r="G48" s="16">
        <v>0</v>
      </c>
      <c r="H48" s="16">
        <v>1416.6</v>
      </c>
    </row>
    <row r="49" spans="1:8" ht="30">
      <c r="A49" s="6">
        <v>43836</v>
      </c>
      <c r="B49" s="17" t="s">
        <v>14</v>
      </c>
      <c r="C49" s="17" t="s">
        <v>38</v>
      </c>
      <c r="D49" s="17" t="s">
        <v>36</v>
      </c>
      <c r="E49" s="7" t="s">
        <v>37</v>
      </c>
      <c r="F49" s="16">
        <v>0</v>
      </c>
      <c r="G49" s="16">
        <v>0</v>
      </c>
      <c r="H49" s="16">
        <v>0</v>
      </c>
    </row>
    <row r="50" spans="1:8" ht="45">
      <c r="A50" s="6">
        <v>43834</v>
      </c>
      <c r="B50" s="17" t="s">
        <v>14</v>
      </c>
      <c r="C50" s="17" t="s">
        <v>15</v>
      </c>
      <c r="D50" s="17" t="s">
        <v>16</v>
      </c>
      <c r="E50" s="7" t="s">
        <v>23</v>
      </c>
      <c r="F50" s="16">
        <f>2832.33-30.54-130.48-240.35-80.56-97.665</f>
        <v>2252.7350000000001</v>
      </c>
      <c r="G50" s="16">
        <v>0</v>
      </c>
      <c r="H50" s="16">
        <v>1416.6</v>
      </c>
    </row>
    <row r="51" spans="1:8" ht="30">
      <c r="A51" s="6">
        <v>43834</v>
      </c>
      <c r="B51" s="17" t="s">
        <v>14</v>
      </c>
      <c r="C51" s="17" t="s">
        <v>38</v>
      </c>
      <c r="D51" s="17" t="s">
        <v>36</v>
      </c>
      <c r="E51" s="7" t="s">
        <v>37</v>
      </c>
      <c r="F51" s="16">
        <v>0</v>
      </c>
      <c r="G51" s="16">
        <v>0</v>
      </c>
      <c r="H51" s="16">
        <v>0</v>
      </c>
    </row>
    <row r="52" spans="1:8" ht="45">
      <c r="A52" s="6">
        <v>43833</v>
      </c>
      <c r="B52" s="17" t="s">
        <v>14</v>
      </c>
      <c r="C52" s="17" t="s">
        <v>15</v>
      </c>
      <c r="D52" s="17" t="s">
        <v>16</v>
      </c>
      <c r="E52" s="7" t="s">
        <v>23</v>
      </c>
      <c r="F52" s="16">
        <f>2832.33-30.54-130.48-240.35-80.56-97.665</f>
        <v>2252.7350000000001</v>
      </c>
      <c r="G52" s="16">
        <v>0</v>
      </c>
      <c r="H52" s="16">
        <v>1416.6</v>
      </c>
    </row>
    <row r="53" spans="1:8" ht="30">
      <c r="A53" s="6">
        <v>43833</v>
      </c>
      <c r="B53" s="17" t="s">
        <v>14</v>
      </c>
      <c r="C53" s="17" t="s">
        <v>38</v>
      </c>
      <c r="D53" s="17" t="s">
        <v>36</v>
      </c>
      <c r="E53" s="7" t="s">
        <v>37</v>
      </c>
      <c r="F53" s="16">
        <v>0</v>
      </c>
      <c r="G53" s="16">
        <v>0</v>
      </c>
      <c r="H53" s="16">
        <v>0</v>
      </c>
    </row>
    <row r="54" spans="1:8" ht="45">
      <c r="A54" s="6">
        <v>43832</v>
      </c>
      <c r="B54" s="17" t="s">
        <v>14</v>
      </c>
      <c r="C54" s="17" t="s">
        <v>15</v>
      </c>
      <c r="D54" s="17" t="s">
        <v>16</v>
      </c>
      <c r="E54" s="7" t="s">
        <v>23</v>
      </c>
      <c r="F54" s="16">
        <f>2832.33-30.54-130.48-240.35-80.56-97.665</f>
        <v>2252.7350000000001</v>
      </c>
      <c r="G54" s="16">
        <v>0</v>
      </c>
      <c r="H54" s="16">
        <v>1416.6</v>
      </c>
    </row>
    <row r="55" spans="1:8" ht="30">
      <c r="A55" s="6">
        <v>43832</v>
      </c>
      <c r="B55" s="17" t="s">
        <v>14</v>
      </c>
      <c r="C55" s="17" t="s">
        <v>38</v>
      </c>
      <c r="D55" s="17" t="s">
        <v>36</v>
      </c>
      <c r="E55" s="7" t="s">
        <v>37</v>
      </c>
      <c r="F55" s="16">
        <v>0</v>
      </c>
      <c r="G55" s="16">
        <v>0</v>
      </c>
      <c r="H55" s="16">
        <v>0</v>
      </c>
    </row>
    <row r="56" spans="1:8" ht="45">
      <c r="A56" s="6">
        <v>43831</v>
      </c>
      <c r="B56" s="17" t="s">
        <v>14</v>
      </c>
      <c r="C56" s="17" t="s">
        <v>15</v>
      </c>
      <c r="D56" s="17" t="s">
        <v>16</v>
      </c>
      <c r="E56" s="7" t="s">
        <v>23</v>
      </c>
      <c r="F56" s="16">
        <f>2832.33-30.54-130.48-240.35-80.56-97.665</f>
        <v>2252.7350000000001</v>
      </c>
      <c r="G56" s="16">
        <v>0</v>
      </c>
      <c r="H56" s="16">
        <v>1416.6</v>
      </c>
    </row>
    <row r="57" spans="1:8" ht="30">
      <c r="A57" s="6">
        <v>43831</v>
      </c>
      <c r="B57" s="17" t="s">
        <v>14</v>
      </c>
      <c r="C57" s="17" t="s">
        <v>38</v>
      </c>
      <c r="D57" s="17" t="s">
        <v>36</v>
      </c>
      <c r="E57" s="7" t="s">
        <v>37</v>
      </c>
      <c r="F57" s="16">
        <v>0</v>
      </c>
      <c r="G57" s="16">
        <v>0</v>
      </c>
      <c r="H57" s="16">
        <v>0</v>
      </c>
    </row>
    <row r="58" spans="1:8" ht="27" customHeight="1">
      <c r="A58" s="12"/>
      <c r="B58" s="13"/>
      <c r="C58" s="13"/>
      <c r="D58" s="13"/>
      <c r="E58" s="19"/>
      <c r="F58" s="20"/>
    </row>
    <row r="59" spans="1:8" ht="30" customHeight="1">
      <c r="A59" s="22" t="s">
        <v>48</v>
      </c>
      <c r="B59" s="34" t="s">
        <v>42</v>
      </c>
      <c r="C59" s="21"/>
      <c r="D59" s="15"/>
      <c r="E59" s="15"/>
      <c r="F59" s="18"/>
    </row>
    <row r="60" spans="1:8" ht="30" customHeight="1">
      <c r="A60" s="22" t="s">
        <v>49</v>
      </c>
      <c r="B60" s="34" t="s">
        <v>50</v>
      </c>
      <c r="C60" s="21"/>
      <c r="D60" s="15"/>
      <c r="E60" s="15"/>
      <c r="F60" s="18"/>
    </row>
    <row r="61" spans="1:8" ht="30" customHeight="1">
      <c r="A61" s="22" t="s">
        <v>51</v>
      </c>
      <c r="B61" s="34" t="s">
        <v>52</v>
      </c>
      <c r="C61" s="21"/>
      <c r="D61" s="15"/>
      <c r="E61" s="15"/>
      <c r="F61" s="18"/>
    </row>
    <row r="62" spans="1:8" ht="199.5" customHeight="1">
      <c r="A62" s="45" t="s">
        <v>30</v>
      </c>
      <c r="B62" s="45"/>
      <c r="C62" s="45"/>
      <c r="D62" s="45"/>
      <c r="E62" s="45"/>
      <c r="F62" s="45"/>
    </row>
    <row r="63" spans="1:8">
      <c r="A63" s="45"/>
      <c r="B63" s="45"/>
      <c r="C63" s="45"/>
      <c r="D63" s="45"/>
      <c r="E63" s="45"/>
      <c r="F63" s="45"/>
    </row>
    <row r="64" spans="1:8">
      <c r="A64" s="25"/>
      <c r="B64" s="24"/>
      <c r="C64" s="24"/>
      <c r="D64" s="24"/>
      <c r="E64" s="24"/>
      <c r="F64" s="24"/>
    </row>
    <row r="65" spans="1:6">
      <c r="A65" s="23"/>
      <c r="F65" s="21"/>
    </row>
  </sheetData>
  <mergeCells count="11">
    <mergeCell ref="G2:G3"/>
    <mergeCell ref="H2:H3"/>
    <mergeCell ref="A1:F1"/>
    <mergeCell ref="A63:F63"/>
    <mergeCell ref="F2:F3"/>
    <mergeCell ref="A2:A3"/>
    <mergeCell ref="B2:B3"/>
    <mergeCell ref="C2:C3"/>
    <mergeCell ref="D2:D3"/>
    <mergeCell ref="E2:E3"/>
    <mergeCell ref="A62:F6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L163"/>
  <sheetViews>
    <sheetView topLeftCell="A133" workbookViewId="0">
      <selection activeCell="F7" sqref="F7"/>
    </sheetView>
  </sheetViews>
  <sheetFormatPr defaultRowHeight="15"/>
  <cols>
    <col min="1" max="1" width="10" bestFit="1" customWidth="1"/>
    <col min="2" max="2" width="11.28515625" bestFit="1" customWidth="1"/>
    <col min="3" max="3" width="15" bestFit="1" customWidth="1"/>
    <col min="4" max="4" width="10.7109375" customWidth="1"/>
    <col min="5" max="5" width="23.28515625" customWidth="1"/>
    <col min="6" max="6" width="14" customWidth="1"/>
  </cols>
  <sheetData>
    <row r="1" spans="1:12" s="1" customFormat="1">
      <c r="A1" s="46" t="s">
        <v>29</v>
      </c>
      <c r="B1" s="47"/>
      <c r="C1" s="47"/>
      <c r="D1" s="47"/>
      <c r="E1" s="47"/>
      <c r="F1" s="47"/>
      <c r="G1" s="47"/>
      <c r="H1" s="47"/>
    </row>
    <row r="2" spans="1:12" s="1" customFormat="1">
      <c r="A2" s="48" t="s">
        <v>0</v>
      </c>
      <c r="B2" s="48" t="s">
        <v>1</v>
      </c>
      <c r="C2" s="48" t="s">
        <v>2</v>
      </c>
      <c r="D2" s="48" t="s">
        <v>3</v>
      </c>
      <c r="E2" s="54" t="s">
        <v>13</v>
      </c>
      <c r="F2" s="52" t="s">
        <v>27</v>
      </c>
      <c r="H2" s="21"/>
      <c r="I2" s="31"/>
      <c r="J2" s="31"/>
      <c r="K2" s="31"/>
      <c r="L2" s="31"/>
    </row>
    <row r="3" spans="1:12" s="1" customFormat="1">
      <c r="A3" s="48"/>
      <c r="B3" s="48"/>
      <c r="C3" s="48"/>
      <c r="D3" s="48"/>
      <c r="E3" s="55"/>
      <c r="F3" s="53"/>
      <c r="H3" s="21"/>
      <c r="I3" s="31"/>
      <c r="J3" s="31"/>
      <c r="K3" s="31"/>
      <c r="L3" s="31"/>
    </row>
    <row r="4" spans="1:12" s="1" customFormat="1" ht="15.75">
      <c r="A4" s="39">
        <v>43861</v>
      </c>
      <c r="B4" s="40" t="s">
        <v>17</v>
      </c>
      <c r="C4" s="40" t="s">
        <v>43</v>
      </c>
      <c r="D4" s="40" t="s">
        <v>19</v>
      </c>
      <c r="E4" s="41" t="s">
        <v>44</v>
      </c>
      <c r="F4" s="42">
        <f>40+20</f>
        <v>60</v>
      </c>
      <c r="H4" s="21"/>
      <c r="I4" s="31"/>
      <c r="J4" s="31"/>
      <c r="K4" s="31"/>
      <c r="L4" s="31"/>
    </row>
    <row r="5" spans="1:12" s="1" customFormat="1" ht="15.75">
      <c r="A5" s="39">
        <v>43861</v>
      </c>
      <c r="B5" s="40" t="s">
        <v>17</v>
      </c>
      <c r="C5" s="40" t="s">
        <v>39</v>
      </c>
      <c r="D5" s="40" t="s">
        <v>19</v>
      </c>
      <c r="E5" s="41" t="s">
        <v>40</v>
      </c>
      <c r="F5" s="42">
        <v>53</v>
      </c>
      <c r="H5" s="21"/>
      <c r="I5" s="31"/>
      <c r="J5" s="31"/>
      <c r="K5" s="31"/>
      <c r="L5" s="31"/>
    </row>
    <row r="6" spans="1:12" s="1" customFormat="1" ht="15.75">
      <c r="A6" s="39">
        <v>43861</v>
      </c>
      <c r="B6" s="40" t="s">
        <v>17</v>
      </c>
      <c r="C6" s="40" t="s">
        <v>18</v>
      </c>
      <c r="D6" s="40" t="s">
        <v>19</v>
      </c>
      <c r="E6" s="41" t="s">
        <v>21</v>
      </c>
      <c r="F6" s="42">
        <v>0</v>
      </c>
      <c r="H6" s="21"/>
      <c r="I6" s="31"/>
      <c r="J6" s="31"/>
      <c r="K6" s="31"/>
      <c r="L6" s="31"/>
    </row>
    <row r="7" spans="1:12" s="1" customFormat="1" ht="15.75">
      <c r="A7" s="39">
        <v>43861</v>
      </c>
      <c r="B7" s="40" t="s">
        <v>17</v>
      </c>
      <c r="C7" s="40" t="s">
        <v>18</v>
      </c>
      <c r="D7" s="40" t="s">
        <v>19</v>
      </c>
      <c r="E7" s="41" t="s">
        <v>22</v>
      </c>
      <c r="F7" s="42">
        <f>35+5+10+10+7+3+3</f>
        <v>73</v>
      </c>
      <c r="H7" s="21"/>
      <c r="I7" s="31"/>
      <c r="J7" s="31"/>
      <c r="K7" s="31"/>
      <c r="L7" s="31"/>
    </row>
    <row r="8" spans="1:12" s="1" customFormat="1">
      <c r="A8" s="39">
        <v>43861</v>
      </c>
      <c r="B8" s="40" t="s">
        <v>17</v>
      </c>
      <c r="C8" s="40" t="s">
        <v>18</v>
      </c>
      <c r="D8" s="40" t="s">
        <v>19</v>
      </c>
      <c r="E8" s="40" t="s">
        <v>20</v>
      </c>
      <c r="F8" s="43">
        <f>379+20+30+10+20+69+67</f>
        <v>595</v>
      </c>
      <c r="H8" s="21"/>
      <c r="I8" s="31"/>
      <c r="J8" s="31"/>
      <c r="K8" s="31"/>
      <c r="L8" s="31"/>
    </row>
    <row r="9" spans="1:12" s="1" customFormat="1" ht="15.75">
      <c r="A9" s="39">
        <v>43861</v>
      </c>
      <c r="B9" s="40" t="s">
        <v>17</v>
      </c>
      <c r="C9" s="40" t="s">
        <v>18</v>
      </c>
      <c r="D9" s="40" t="s">
        <v>19</v>
      </c>
      <c r="E9" s="41" t="s">
        <v>35</v>
      </c>
      <c r="F9" s="42">
        <f>67+41+74+45+63+40+10+21</f>
        <v>361</v>
      </c>
      <c r="H9" s="21"/>
      <c r="I9" s="31"/>
      <c r="J9" s="31"/>
      <c r="K9" s="31"/>
      <c r="L9" s="31"/>
    </row>
    <row r="10" spans="1:12" s="1" customFormat="1" ht="15.75">
      <c r="A10" s="39">
        <v>43860</v>
      </c>
      <c r="B10" s="40" t="s">
        <v>17</v>
      </c>
      <c r="C10" s="40" t="s">
        <v>43</v>
      </c>
      <c r="D10" s="40" t="s">
        <v>19</v>
      </c>
      <c r="E10" s="41" t="s">
        <v>44</v>
      </c>
      <c r="F10" s="42">
        <f>40+20</f>
        <v>60</v>
      </c>
      <c r="H10" s="21"/>
      <c r="I10" s="31"/>
      <c r="J10" s="31"/>
      <c r="K10" s="31"/>
      <c r="L10" s="31"/>
    </row>
    <row r="11" spans="1:12" s="1" customFormat="1" ht="15.75">
      <c r="A11" s="39">
        <v>43860</v>
      </c>
      <c r="B11" s="40" t="s">
        <v>17</v>
      </c>
      <c r="C11" s="40" t="s">
        <v>39</v>
      </c>
      <c r="D11" s="40" t="s">
        <v>19</v>
      </c>
      <c r="E11" s="41" t="s">
        <v>40</v>
      </c>
      <c r="F11" s="42">
        <v>53</v>
      </c>
      <c r="H11" s="21"/>
      <c r="I11" s="31"/>
      <c r="J11" s="31"/>
      <c r="K11" s="31"/>
      <c r="L11" s="31"/>
    </row>
    <row r="12" spans="1:12" s="1" customFormat="1" ht="15.75">
      <c r="A12" s="39">
        <v>43860</v>
      </c>
      <c r="B12" s="40" t="s">
        <v>17</v>
      </c>
      <c r="C12" s="40" t="s">
        <v>18</v>
      </c>
      <c r="D12" s="40" t="s">
        <v>19</v>
      </c>
      <c r="E12" s="41" t="s">
        <v>21</v>
      </c>
      <c r="F12" s="42">
        <v>0</v>
      </c>
      <c r="H12" s="21"/>
      <c r="I12" s="31"/>
      <c r="J12" s="31"/>
      <c r="K12" s="31"/>
      <c r="L12" s="31"/>
    </row>
    <row r="13" spans="1:12" s="1" customFormat="1" ht="15.75">
      <c r="A13" s="39">
        <v>43860</v>
      </c>
      <c r="B13" s="40" t="s">
        <v>17</v>
      </c>
      <c r="C13" s="40" t="s">
        <v>18</v>
      </c>
      <c r="D13" s="40" t="s">
        <v>19</v>
      </c>
      <c r="E13" s="41" t="s">
        <v>22</v>
      </c>
      <c r="F13" s="42">
        <f>35+5+10+10+7+3+3</f>
        <v>73</v>
      </c>
      <c r="H13" s="21"/>
      <c r="I13" s="31"/>
      <c r="J13" s="31"/>
      <c r="K13" s="31"/>
      <c r="L13" s="31"/>
    </row>
    <row r="14" spans="1:12" s="1" customFormat="1">
      <c r="A14" s="39">
        <v>43860</v>
      </c>
      <c r="B14" s="40" t="s">
        <v>17</v>
      </c>
      <c r="C14" s="40" t="s">
        <v>18</v>
      </c>
      <c r="D14" s="40" t="s">
        <v>19</v>
      </c>
      <c r="E14" s="40" t="s">
        <v>20</v>
      </c>
      <c r="F14" s="43">
        <f>379+20+30+10+20+69+67</f>
        <v>595</v>
      </c>
      <c r="H14" s="21"/>
      <c r="I14" s="31"/>
      <c r="J14" s="31"/>
      <c r="K14" s="31"/>
      <c r="L14" s="31"/>
    </row>
    <row r="15" spans="1:12" s="1" customFormat="1" ht="15.75">
      <c r="A15" s="39">
        <v>43860</v>
      </c>
      <c r="B15" s="40" t="s">
        <v>17</v>
      </c>
      <c r="C15" s="40" t="s">
        <v>18</v>
      </c>
      <c r="D15" s="40" t="s">
        <v>19</v>
      </c>
      <c r="E15" s="41" t="s">
        <v>35</v>
      </c>
      <c r="F15" s="42">
        <f>67+41+74+45+63+40+10+21</f>
        <v>361</v>
      </c>
      <c r="H15" s="21"/>
      <c r="I15" s="31"/>
      <c r="J15" s="31"/>
      <c r="K15" s="31"/>
      <c r="L15" s="31"/>
    </row>
    <row r="16" spans="1:12" s="1" customFormat="1" ht="15.75">
      <c r="A16" s="39">
        <v>43859</v>
      </c>
      <c r="B16" s="40" t="s">
        <v>17</v>
      </c>
      <c r="C16" s="40" t="s">
        <v>43</v>
      </c>
      <c r="D16" s="40" t="s">
        <v>19</v>
      </c>
      <c r="E16" s="41" t="s">
        <v>44</v>
      </c>
      <c r="F16" s="42">
        <f>40+20</f>
        <v>60</v>
      </c>
      <c r="H16" s="21"/>
      <c r="I16" s="31"/>
      <c r="J16" s="31"/>
      <c r="K16" s="31"/>
      <c r="L16" s="31"/>
    </row>
    <row r="17" spans="1:12" s="1" customFormat="1" ht="15.75">
      <c r="A17" s="39">
        <v>43859</v>
      </c>
      <c r="B17" s="40" t="s">
        <v>17</v>
      </c>
      <c r="C17" s="40" t="s">
        <v>39</v>
      </c>
      <c r="D17" s="40" t="s">
        <v>19</v>
      </c>
      <c r="E17" s="41" t="s">
        <v>40</v>
      </c>
      <c r="F17" s="42">
        <v>53</v>
      </c>
      <c r="H17" s="21"/>
      <c r="I17" s="31"/>
      <c r="J17" s="31"/>
      <c r="K17" s="31"/>
      <c r="L17" s="31"/>
    </row>
    <row r="18" spans="1:12" s="1" customFormat="1" ht="15.75">
      <c r="A18" s="39">
        <v>43859</v>
      </c>
      <c r="B18" s="40" t="s">
        <v>17</v>
      </c>
      <c r="C18" s="40" t="s">
        <v>18</v>
      </c>
      <c r="D18" s="40" t="s">
        <v>19</v>
      </c>
      <c r="E18" s="41" t="s">
        <v>21</v>
      </c>
      <c r="F18" s="42">
        <v>0</v>
      </c>
      <c r="H18" s="21"/>
      <c r="I18" s="31"/>
      <c r="J18" s="31"/>
      <c r="K18" s="31"/>
      <c r="L18" s="31"/>
    </row>
    <row r="19" spans="1:12" s="1" customFormat="1" ht="15.75">
      <c r="A19" s="39">
        <v>43859</v>
      </c>
      <c r="B19" s="40" t="s">
        <v>17</v>
      </c>
      <c r="C19" s="40" t="s">
        <v>18</v>
      </c>
      <c r="D19" s="40" t="s">
        <v>19</v>
      </c>
      <c r="E19" s="41" t="s">
        <v>22</v>
      </c>
      <c r="F19" s="42">
        <f>35+5+10+10+7+3+3</f>
        <v>73</v>
      </c>
      <c r="H19" s="21"/>
      <c r="I19" s="31"/>
      <c r="J19" s="31"/>
      <c r="K19" s="31"/>
      <c r="L19" s="31"/>
    </row>
    <row r="20" spans="1:12" s="1" customFormat="1">
      <c r="A20" s="39">
        <v>43859</v>
      </c>
      <c r="B20" s="40" t="s">
        <v>17</v>
      </c>
      <c r="C20" s="40" t="s">
        <v>18</v>
      </c>
      <c r="D20" s="40" t="s">
        <v>19</v>
      </c>
      <c r="E20" s="40" t="s">
        <v>20</v>
      </c>
      <c r="F20" s="43">
        <f>379+20+30+10+20+69+67</f>
        <v>595</v>
      </c>
      <c r="H20" s="21"/>
      <c r="I20" s="31"/>
      <c r="J20" s="31"/>
      <c r="K20" s="31"/>
      <c r="L20" s="31"/>
    </row>
    <row r="21" spans="1:12" s="1" customFormat="1" ht="15.75">
      <c r="A21" s="39">
        <v>43859</v>
      </c>
      <c r="B21" s="40" t="s">
        <v>17</v>
      </c>
      <c r="C21" s="40" t="s">
        <v>18</v>
      </c>
      <c r="D21" s="40" t="s">
        <v>19</v>
      </c>
      <c r="E21" s="41" t="s">
        <v>35</v>
      </c>
      <c r="F21" s="42">
        <f>67+41+74+45+63+40+10</f>
        <v>340</v>
      </c>
      <c r="H21" s="21"/>
      <c r="I21" s="31"/>
      <c r="J21" s="31"/>
      <c r="K21" s="31"/>
      <c r="L21" s="31"/>
    </row>
    <row r="22" spans="1:12" s="1" customFormat="1" ht="15.75">
      <c r="A22" s="39">
        <v>43858</v>
      </c>
      <c r="B22" s="40" t="s">
        <v>17</v>
      </c>
      <c r="C22" s="40" t="s">
        <v>43</v>
      </c>
      <c r="D22" s="40" t="s">
        <v>19</v>
      </c>
      <c r="E22" s="41" t="s">
        <v>44</v>
      </c>
      <c r="F22" s="42">
        <v>40</v>
      </c>
      <c r="H22" s="21"/>
      <c r="I22" s="31"/>
      <c r="J22" s="31"/>
      <c r="K22" s="31"/>
      <c r="L22" s="31"/>
    </row>
    <row r="23" spans="1:12" s="1" customFormat="1" ht="15.75">
      <c r="A23" s="39">
        <v>43858</v>
      </c>
      <c r="B23" s="40" t="s">
        <v>17</v>
      </c>
      <c r="C23" s="40" t="s">
        <v>39</v>
      </c>
      <c r="D23" s="40" t="s">
        <v>19</v>
      </c>
      <c r="E23" s="41" t="s">
        <v>40</v>
      </c>
      <c r="F23" s="42">
        <v>53</v>
      </c>
      <c r="H23" s="21"/>
      <c r="I23" s="31"/>
      <c r="J23" s="31"/>
      <c r="K23" s="31"/>
      <c r="L23" s="31"/>
    </row>
    <row r="24" spans="1:12" s="1" customFormat="1" ht="15.75">
      <c r="A24" s="39">
        <v>43858</v>
      </c>
      <c r="B24" s="40" t="s">
        <v>17</v>
      </c>
      <c r="C24" s="40" t="s">
        <v>18</v>
      </c>
      <c r="D24" s="40" t="s">
        <v>19</v>
      </c>
      <c r="E24" s="41" t="s">
        <v>21</v>
      </c>
      <c r="F24" s="42">
        <v>0</v>
      </c>
      <c r="H24" s="21"/>
      <c r="I24" s="31"/>
      <c r="J24" s="31"/>
      <c r="K24" s="31"/>
      <c r="L24" s="31"/>
    </row>
    <row r="25" spans="1:12" s="1" customFormat="1" ht="15.75">
      <c r="A25" s="39">
        <v>43858</v>
      </c>
      <c r="B25" s="40" t="s">
        <v>17</v>
      </c>
      <c r="C25" s="40" t="s">
        <v>18</v>
      </c>
      <c r="D25" s="40" t="s">
        <v>19</v>
      </c>
      <c r="E25" s="41" t="s">
        <v>22</v>
      </c>
      <c r="F25" s="42">
        <f>35+5+10+10+7+3+3</f>
        <v>73</v>
      </c>
      <c r="H25" s="21"/>
      <c r="I25" s="31"/>
      <c r="J25" s="31"/>
      <c r="K25" s="31"/>
      <c r="L25" s="31"/>
    </row>
    <row r="26" spans="1:12" s="1" customFormat="1">
      <c r="A26" s="39">
        <v>43858</v>
      </c>
      <c r="B26" s="40" t="s">
        <v>17</v>
      </c>
      <c r="C26" s="40" t="s">
        <v>18</v>
      </c>
      <c r="D26" s="40" t="s">
        <v>19</v>
      </c>
      <c r="E26" s="40" t="s">
        <v>20</v>
      </c>
      <c r="F26" s="43">
        <f>379+20+30+10+20+69+67</f>
        <v>595</v>
      </c>
      <c r="H26" s="21"/>
      <c r="I26" s="31"/>
      <c r="J26" s="31"/>
      <c r="K26" s="31"/>
      <c r="L26" s="31"/>
    </row>
    <row r="27" spans="1:12" s="1" customFormat="1" ht="15.75">
      <c r="A27" s="39">
        <v>43858</v>
      </c>
      <c r="B27" s="40" t="s">
        <v>17</v>
      </c>
      <c r="C27" s="40" t="s">
        <v>18</v>
      </c>
      <c r="D27" s="40" t="s">
        <v>19</v>
      </c>
      <c r="E27" s="41" t="s">
        <v>35</v>
      </c>
      <c r="F27" s="42">
        <f>67+41+74+45+63+40+10</f>
        <v>340</v>
      </c>
      <c r="H27" s="21"/>
      <c r="I27" s="31"/>
      <c r="J27" s="31"/>
      <c r="K27" s="31"/>
      <c r="L27" s="31"/>
    </row>
    <row r="28" spans="1:12" s="1" customFormat="1" ht="15.75">
      <c r="A28" s="39">
        <v>43857</v>
      </c>
      <c r="B28" s="40" t="s">
        <v>17</v>
      </c>
      <c r="C28" s="40" t="s">
        <v>43</v>
      </c>
      <c r="D28" s="40" t="s">
        <v>19</v>
      </c>
      <c r="E28" s="41" t="s">
        <v>44</v>
      </c>
      <c r="F28" s="42">
        <v>40</v>
      </c>
      <c r="H28" s="21"/>
      <c r="I28" s="31"/>
      <c r="J28" s="31"/>
      <c r="K28" s="31"/>
      <c r="L28" s="31"/>
    </row>
    <row r="29" spans="1:12" s="1" customFormat="1" ht="15.75">
      <c r="A29" s="39">
        <v>43857</v>
      </c>
      <c r="B29" s="40" t="s">
        <v>17</v>
      </c>
      <c r="C29" s="40" t="s">
        <v>39</v>
      </c>
      <c r="D29" s="40" t="s">
        <v>19</v>
      </c>
      <c r="E29" s="41" t="s">
        <v>40</v>
      </c>
      <c r="F29" s="42">
        <v>53</v>
      </c>
      <c r="H29" s="21"/>
      <c r="I29" s="31"/>
      <c r="J29" s="31"/>
      <c r="K29" s="31"/>
      <c r="L29" s="31"/>
    </row>
    <row r="30" spans="1:12" s="1" customFormat="1" ht="15.75">
      <c r="A30" s="39">
        <v>43857</v>
      </c>
      <c r="B30" s="40" t="s">
        <v>17</v>
      </c>
      <c r="C30" s="40" t="s">
        <v>18</v>
      </c>
      <c r="D30" s="40" t="s">
        <v>19</v>
      </c>
      <c r="E30" s="41" t="s">
        <v>21</v>
      </c>
      <c r="F30" s="42">
        <v>0</v>
      </c>
      <c r="H30" s="21"/>
      <c r="I30" s="31"/>
      <c r="J30" s="31"/>
      <c r="K30" s="31"/>
      <c r="L30" s="31"/>
    </row>
    <row r="31" spans="1:12" s="1" customFormat="1" ht="15.75">
      <c r="A31" s="39">
        <v>43857</v>
      </c>
      <c r="B31" s="40" t="s">
        <v>17</v>
      </c>
      <c r="C31" s="40" t="s">
        <v>18</v>
      </c>
      <c r="D31" s="40" t="s">
        <v>19</v>
      </c>
      <c r="E31" s="41" t="s">
        <v>22</v>
      </c>
      <c r="F31" s="42">
        <f>35+5+10+10+7+3+3</f>
        <v>73</v>
      </c>
      <c r="H31" s="21"/>
      <c r="I31" s="31"/>
      <c r="J31" s="31"/>
      <c r="K31" s="31"/>
      <c r="L31" s="31"/>
    </row>
    <row r="32" spans="1:12" s="1" customFormat="1">
      <c r="A32" s="39">
        <v>43857</v>
      </c>
      <c r="B32" s="40" t="s">
        <v>17</v>
      </c>
      <c r="C32" s="40" t="s">
        <v>18</v>
      </c>
      <c r="D32" s="40" t="s">
        <v>19</v>
      </c>
      <c r="E32" s="40" t="s">
        <v>20</v>
      </c>
      <c r="F32" s="43">
        <f>379+20+30+10+20+69+67</f>
        <v>595</v>
      </c>
      <c r="H32" s="21"/>
      <c r="I32" s="31"/>
      <c r="J32" s="31"/>
      <c r="K32" s="31"/>
      <c r="L32" s="31"/>
    </row>
    <row r="33" spans="1:12" s="1" customFormat="1" ht="15.75">
      <c r="A33" s="39">
        <v>43857</v>
      </c>
      <c r="B33" s="40" t="s">
        <v>17</v>
      </c>
      <c r="C33" s="40" t="s">
        <v>18</v>
      </c>
      <c r="D33" s="40" t="s">
        <v>19</v>
      </c>
      <c r="E33" s="41" t="s">
        <v>35</v>
      </c>
      <c r="F33" s="42">
        <f>67+41+74+45+63+40+10</f>
        <v>340</v>
      </c>
      <c r="H33" s="21"/>
      <c r="I33" s="31"/>
      <c r="J33" s="31"/>
      <c r="K33" s="31"/>
      <c r="L33" s="31"/>
    </row>
    <row r="34" spans="1:12" s="1" customFormat="1" ht="15.75">
      <c r="A34" s="39">
        <v>43855</v>
      </c>
      <c r="B34" s="40" t="s">
        <v>17</v>
      </c>
      <c r="C34" s="40" t="s">
        <v>43</v>
      </c>
      <c r="D34" s="40" t="s">
        <v>19</v>
      </c>
      <c r="E34" s="41" t="s">
        <v>44</v>
      </c>
      <c r="F34" s="42">
        <v>30</v>
      </c>
      <c r="H34" s="21"/>
      <c r="I34" s="31"/>
      <c r="J34" s="31"/>
      <c r="K34" s="31"/>
      <c r="L34" s="31"/>
    </row>
    <row r="35" spans="1:12" s="1" customFormat="1" ht="15.75">
      <c r="A35" s="39">
        <v>43855</v>
      </c>
      <c r="B35" s="40" t="s">
        <v>17</v>
      </c>
      <c r="C35" s="40" t="s">
        <v>39</v>
      </c>
      <c r="D35" s="40" t="s">
        <v>19</v>
      </c>
      <c r="E35" s="41" t="s">
        <v>40</v>
      </c>
      <c r="F35" s="42">
        <v>53</v>
      </c>
      <c r="H35" s="21"/>
      <c r="I35" s="31"/>
      <c r="J35" s="31"/>
      <c r="K35" s="31"/>
      <c r="L35" s="31"/>
    </row>
    <row r="36" spans="1:12" s="1" customFormat="1" ht="15.75">
      <c r="A36" s="39">
        <v>43855</v>
      </c>
      <c r="B36" s="40" t="s">
        <v>17</v>
      </c>
      <c r="C36" s="40" t="s">
        <v>18</v>
      </c>
      <c r="D36" s="40" t="s">
        <v>19</v>
      </c>
      <c r="E36" s="41" t="s">
        <v>21</v>
      </c>
      <c r="F36" s="42">
        <v>0</v>
      </c>
      <c r="H36" s="21"/>
      <c r="I36" s="31"/>
      <c r="J36" s="31"/>
      <c r="K36" s="31"/>
      <c r="L36" s="31"/>
    </row>
    <row r="37" spans="1:12" s="1" customFormat="1" ht="15.75">
      <c r="A37" s="39">
        <v>43855</v>
      </c>
      <c r="B37" s="40" t="s">
        <v>17</v>
      </c>
      <c r="C37" s="40" t="s">
        <v>18</v>
      </c>
      <c r="D37" s="40" t="s">
        <v>19</v>
      </c>
      <c r="E37" s="41" t="s">
        <v>22</v>
      </c>
      <c r="F37" s="42">
        <f>35+5+10+10+7+3</f>
        <v>70</v>
      </c>
      <c r="H37" s="21"/>
      <c r="I37" s="31"/>
      <c r="J37" s="31"/>
      <c r="K37" s="31"/>
      <c r="L37" s="31"/>
    </row>
    <row r="38" spans="1:12" s="1" customFormat="1">
      <c r="A38" s="39">
        <v>43855</v>
      </c>
      <c r="B38" s="40" t="s">
        <v>17</v>
      </c>
      <c r="C38" s="40" t="s">
        <v>18</v>
      </c>
      <c r="D38" s="40" t="s">
        <v>19</v>
      </c>
      <c r="E38" s="40" t="s">
        <v>20</v>
      </c>
      <c r="F38" s="43">
        <f>379+20+30+10+20+69+67</f>
        <v>595</v>
      </c>
      <c r="H38" s="21"/>
      <c r="I38" s="31"/>
      <c r="J38" s="31"/>
      <c r="K38" s="31"/>
      <c r="L38" s="31"/>
    </row>
    <row r="39" spans="1:12" s="1" customFormat="1" ht="15.75">
      <c r="A39" s="39">
        <v>43855</v>
      </c>
      <c r="B39" s="40" t="s">
        <v>17</v>
      </c>
      <c r="C39" s="40" t="s">
        <v>18</v>
      </c>
      <c r="D39" s="40" t="s">
        <v>19</v>
      </c>
      <c r="E39" s="41" t="s">
        <v>35</v>
      </c>
      <c r="F39" s="42">
        <f>67+41+74+45+63+40+10</f>
        <v>340</v>
      </c>
      <c r="H39" s="21"/>
      <c r="I39" s="31"/>
      <c r="J39" s="31"/>
      <c r="K39" s="31"/>
      <c r="L39" s="31"/>
    </row>
    <row r="40" spans="1:12" s="1" customFormat="1" ht="15.75">
      <c r="A40" s="39">
        <v>43854</v>
      </c>
      <c r="B40" s="40" t="s">
        <v>17</v>
      </c>
      <c r="C40" s="40" t="s">
        <v>43</v>
      </c>
      <c r="D40" s="40" t="s">
        <v>19</v>
      </c>
      <c r="E40" s="41" t="s">
        <v>44</v>
      </c>
      <c r="F40" s="42">
        <v>30</v>
      </c>
      <c r="H40" s="21"/>
      <c r="I40" s="31"/>
      <c r="J40" s="31"/>
      <c r="K40" s="31"/>
      <c r="L40" s="31"/>
    </row>
    <row r="41" spans="1:12" s="1" customFormat="1" ht="15.75">
      <c r="A41" s="39">
        <v>43854</v>
      </c>
      <c r="B41" s="40" t="s">
        <v>17</v>
      </c>
      <c r="C41" s="40" t="s">
        <v>39</v>
      </c>
      <c r="D41" s="40" t="s">
        <v>19</v>
      </c>
      <c r="E41" s="41" t="s">
        <v>40</v>
      </c>
      <c r="F41" s="42">
        <v>53</v>
      </c>
      <c r="H41" s="21"/>
      <c r="I41" s="31"/>
      <c r="J41" s="31"/>
      <c r="K41" s="31"/>
      <c r="L41" s="31"/>
    </row>
    <row r="42" spans="1:12" s="1" customFormat="1" ht="15.75">
      <c r="A42" s="39">
        <v>43854</v>
      </c>
      <c r="B42" s="40" t="s">
        <v>17</v>
      </c>
      <c r="C42" s="40" t="s">
        <v>18</v>
      </c>
      <c r="D42" s="40" t="s">
        <v>19</v>
      </c>
      <c r="E42" s="41" t="s">
        <v>21</v>
      </c>
      <c r="F42" s="42">
        <v>0</v>
      </c>
      <c r="H42" s="21"/>
      <c r="I42" s="31"/>
      <c r="J42" s="31"/>
      <c r="K42" s="31"/>
      <c r="L42" s="31"/>
    </row>
    <row r="43" spans="1:12" s="1" customFormat="1" ht="15.75">
      <c r="A43" s="39">
        <v>43854</v>
      </c>
      <c r="B43" s="40" t="s">
        <v>17</v>
      </c>
      <c r="C43" s="40" t="s">
        <v>18</v>
      </c>
      <c r="D43" s="40" t="s">
        <v>19</v>
      </c>
      <c r="E43" s="41" t="s">
        <v>22</v>
      </c>
      <c r="F43" s="42">
        <f>35+5+10+10+7+3</f>
        <v>70</v>
      </c>
      <c r="H43" s="21"/>
      <c r="I43" s="31"/>
      <c r="J43" s="31"/>
      <c r="K43" s="31"/>
      <c r="L43" s="31"/>
    </row>
    <row r="44" spans="1:12" s="1" customFormat="1">
      <c r="A44" s="39">
        <v>43854</v>
      </c>
      <c r="B44" s="40" t="s">
        <v>17</v>
      </c>
      <c r="C44" s="40" t="s">
        <v>18</v>
      </c>
      <c r="D44" s="40" t="s">
        <v>19</v>
      </c>
      <c r="E44" s="40" t="s">
        <v>20</v>
      </c>
      <c r="F44" s="43">
        <f>379+20+30+10+20+69+67</f>
        <v>595</v>
      </c>
      <c r="H44" s="21"/>
      <c r="I44" s="31"/>
      <c r="J44" s="31"/>
      <c r="K44" s="31"/>
      <c r="L44" s="31"/>
    </row>
    <row r="45" spans="1:12" s="1" customFormat="1" ht="15.75">
      <c r="A45" s="39">
        <v>43854</v>
      </c>
      <c r="B45" s="40" t="s">
        <v>17</v>
      </c>
      <c r="C45" s="40" t="s">
        <v>18</v>
      </c>
      <c r="D45" s="40" t="s">
        <v>19</v>
      </c>
      <c r="E45" s="41" t="s">
        <v>35</v>
      </c>
      <c r="F45" s="42">
        <f>67+41+74+45+63+40+10</f>
        <v>340</v>
      </c>
      <c r="H45" s="21"/>
      <c r="I45" s="31"/>
      <c r="J45" s="31"/>
      <c r="K45" s="31"/>
      <c r="L45" s="31"/>
    </row>
    <row r="46" spans="1:12" s="1" customFormat="1" ht="15.75">
      <c r="A46" s="39">
        <v>43853</v>
      </c>
      <c r="B46" s="40" t="s">
        <v>17</v>
      </c>
      <c r="C46" s="40" t="s">
        <v>39</v>
      </c>
      <c r="D46" s="40" t="s">
        <v>19</v>
      </c>
      <c r="E46" s="41" t="s">
        <v>40</v>
      </c>
      <c r="F46" s="42">
        <v>0</v>
      </c>
      <c r="H46" s="21"/>
      <c r="I46" s="31"/>
      <c r="J46" s="31"/>
      <c r="K46" s="31"/>
      <c r="L46" s="31"/>
    </row>
    <row r="47" spans="1:12" s="1" customFormat="1" ht="15.75">
      <c r="A47" s="39">
        <v>43853</v>
      </c>
      <c r="B47" s="40" t="s">
        <v>17</v>
      </c>
      <c r="C47" s="40" t="s">
        <v>18</v>
      </c>
      <c r="D47" s="40" t="s">
        <v>19</v>
      </c>
      <c r="E47" s="41" t="s">
        <v>21</v>
      </c>
      <c r="F47" s="42">
        <v>0</v>
      </c>
      <c r="H47" s="21"/>
      <c r="I47" s="31"/>
      <c r="J47" s="31"/>
      <c r="K47" s="31"/>
      <c r="L47" s="31"/>
    </row>
    <row r="48" spans="1:12" s="1" customFormat="1" ht="15.75">
      <c r="A48" s="39">
        <v>43853</v>
      </c>
      <c r="B48" s="40" t="s">
        <v>17</v>
      </c>
      <c r="C48" s="40" t="s">
        <v>18</v>
      </c>
      <c r="D48" s="40" t="s">
        <v>19</v>
      </c>
      <c r="E48" s="41" t="s">
        <v>22</v>
      </c>
      <c r="F48" s="42">
        <f>35+5+10+10+7</f>
        <v>67</v>
      </c>
      <c r="H48" s="21"/>
      <c r="I48" s="31"/>
      <c r="J48" s="31"/>
      <c r="K48" s="31"/>
      <c r="L48" s="31"/>
    </row>
    <row r="49" spans="1:12" s="1" customFormat="1">
      <c r="A49" s="39">
        <v>43853</v>
      </c>
      <c r="B49" s="40" t="s">
        <v>17</v>
      </c>
      <c r="C49" s="40" t="s">
        <v>18</v>
      </c>
      <c r="D49" s="40" t="s">
        <v>19</v>
      </c>
      <c r="E49" s="40" t="s">
        <v>20</v>
      </c>
      <c r="F49" s="43">
        <f>379+20+30+10+20+69+67</f>
        <v>595</v>
      </c>
      <c r="H49" s="21"/>
      <c r="I49" s="31"/>
      <c r="J49" s="31"/>
      <c r="K49" s="31"/>
      <c r="L49" s="31"/>
    </row>
    <row r="50" spans="1:12" s="1" customFormat="1" ht="15.75">
      <c r="A50" s="39">
        <v>43853</v>
      </c>
      <c r="B50" s="40" t="s">
        <v>17</v>
      </c>
      <c r="C50" s="40" t="s">
        <v>18</v>
      </c>
      <c r="D50" s="40" t="s">
        <v>19</v>
      </c>
      <c r="E50" s="41" t="s">
        <v>35</v>
      </c>
      <c r="F50" s="42">
        <f>67+41+74+45+63+40+10</f>
        <v>340</v>
      </c>
      <c r="H50" s="21"/>
      <c r="I50" s="31"/>
      <c r="J50" s="31"/>
      <c r="K50" s="31"/>
      <c r="L50" s="31"/>
    </row>
    <row r="51" spans="1:12" s="1" customFormat="1" ht="15.75">
      <c r="A51" s="39">
        <v>43852</v>
      </c>
      <c r="B51" s="40" t="s">
        <v>17</v>
      </c>
      <c r="C51" s="40" t="s">
        <v>39</v>
      </c>
      <c r="D51" s="40" t="s">
        <v>19</v>
      </c>
      <c r="E51" s="41" t="s">
        <v>40</v>
      </c>
      <c r="F51" s="42">
        <v>0</v>
      </c>
      <c r="H51" s="21"/>
      <c r="I51" s="31"/>
      <c r="J51" s="31"/>
      <c r="K51" s="31"/>
      <c r="L51" s="31"/>
    </row>
    <row r="52" spans="1:12" s="1" customFormat="1" ht="15.75">
      <c r="A52" s="39">
        <v>43852</v>
      </c>
      <c r="B52" s="40" t="s">
        <v>17</v>
      </c>
      <c r="C52" s="40" t="s">
        <v>18</v>
      </c>
      <c r="D52" s="40" t="s">
        <v>19</v>
      </c>
      <c r="E52" s="41" t="s">
        <v>21</v>
      </c>
      <c r="F52" s="42">
        <v>0</v>
      </c>
      <c r="H52" s="21"/>
      <c r="I52" s="31"/>
      <c r="J52" s="31"/>
      <c r="K52" s="31"/>
      <c r="L52" s="31"/>
    </row>
    <row r="53" spans="1:12" s="1" customFormat="1" ht="15.75">
      <c r="A53" s="39">
        <v>43852</v>
      </c>
      <c r="B53" s="40" t="s">
        <v>17</v>
      </c>
      <c r="C53" s="40" t="s">
        <v>18</v>
      </c>
      <c r="D53" s="40" t="s">
        <v>19</v>
      </c>
      <c r="E53" s="41" t="s">
        <v>22</v>
      </c>
      <c r="F53" s="42">
        <f>35+5+10+10+7</f>
        <v>67</v>
      </c>
      <c r="H53" s="21"/>
      <c r="I53" s="31"/>
      <c r="J53" s="31"/>
      <c r="K53" s="31"/>
      <c r="L53" s="31"/>
    </row>
    <row r="54" spans="1:12" s="1" customFormat="1">
      <c r="A54" s="39">
        <v>43852</v>
      </c>
      <c r="B54" s="40" t="s">
        <v>17</v>
      </c>
      <c r="C54" s="40" t="s">
        <v>18</v>
      </c>
      <c r="D54" s="40" t="s">
        <v>19</v>
      </c>
      <c r="E54" s="40" t="s">
        <v>20</v>
      </c>
      <c r="F54" s="43">
        <f>379+20+30+10+20+69+67</f>
        <v>595</v>
      </c>
      <c r="H54" s="21"/>
      <c r="I54" s="31"/>
      <c r="J54" s="31"/>
      <c r="K54" s="31"/>
      <c r="L54" s="31"/>
    </row>
    <row r="55" spans="1:12" s="1" customFormat="1" ht="15.75">
      <c r="A55" s="39">
        <v>43852</v>
      </c>
      <c r="B55" s="40" t="s">
        <v>17</v>
      </c>
      <c r="C55" s="40" t="s">
        <v>18</v>
      </c>
      <c r="D55" s="40" t="s">
        <v>19</v>
      </c>
      <c r="E55" s="41" t="s">
        <v>35</v>
      </c>
      <c r="F55" s="42">
        <f>67+41+74+45+63+40+10</f>
        <v>340</v>
      </c>
      <c r="H55" s="21"/>
      <c r="I55" s="31"/>
      <c r="J55" s="31"/>
      <c r="K55" s="31"/>
      <c r="L55" s="31"/>
    </row>
    <row r="56" spans="1:12" s="1" customFormat="1" ht="15.75">
      <c r="A56" s="39">
        <v>43851</v>
      </c>
      <c r="B56" s="40" t="s">
        <v>17</v>
      </c>
      <c r="C56" s="40" t="s">
        <v>39</v>
      </c>
      <c r="D56" s="40" t="s">
        <v>19</v>
      </c>
      <c r="E56" s="41" t="s">
        <v>40</v>
      </c>
      <c r="F56" s="42">
        <v>0</v>
      </c>
      <c r="H56" s="21"/>
      <c r="I56" s="31"/>
      <c r="J56" s="31"/>
      <c r="K56" s="31"/>
      <c r="L56" s="31"/>
    </row>
    <row r="57" spans="1:12" s="1" customFormat="1" ht="15.75">
      <c r="A57" s="39">
        <v>43851</v>
      </c>
      <c r="B57" s="40" t="s">
        <v>17</v>
      </c>
      <c r="C57" s="40" t="s">
        <v>18</v>
      </c>
      <c r="D57" s="40" t="s">
        <v>19</v>
      </c>
      <c r="E57" s="41" t="s">
        <v>21</v>
      </c>
      <c r="F57" s="42">
        <v>0</v>
      </c>
      <c r="H57" s="21"/>
      <c r="I57" s="31"/>
      <c r="J57" s="31"/>
      <c r="K57" s="31"/>
      <c r="L57" s="31"/>
    </row>
    <row r="58" spans="1:12" s="1" customFormat="1" ht="15.75">
      <c r="A58" s="39">
        <v>43851</v>
      </c>
      <c r="B58" s="40" t="s">
        <v>17</v>
      </c>
      <c r="C58" s="40" t="s">
        <v>18</v>
      </c>
      <c r="D58" s="40" t="s">
        <v>19</v>
      </c>
      <c r="E58" s="41" t="s">
        <v>22</v>
      </c>
      <c r="F58" s="42">
        <f>35+5+10+10+7</f>
        <v>67</v>
      </c>
      <c r="H58" s="21"/>
      <c r="I58" s="31"/>
      <c r="J58" s="31"/>
      <c r="K58" s="31"/>
      <c r="L58" s="31"/>
    </row>
    <row r="59" spans="1:12" s="1" customFormat="1">
      <c r="A59" s="39">
        <v>43851</v>
      </c>
      <c r="B59" s="40" t="s">
        <v>17</v>
      </c>
      <c r="C59" s="40" t="s">
        <v>18</v>
      </c>
      <c r="D59" s="40" t="s">
        <v>19</v>
      </c>
      <c r="E59" s="40" t="s">
        <v>20</v>
      </c>
      <c r="F59" s="43">
        <f>379+20+30+10+20+69+67</f>
        <v>595</v>
      </c>
      <c r="H59" s="21"/>
      <c r="I59" s="31"/>
      <c r="J59" s="31"/>
      <c r="K59" s="31"/>
      <c r="L59" s="31"/>
    </row>
    <row r="60" spans="1:12" s="1" customFormat="1" ht="15.75">
      <c r="A60" s="39">
        <v>43851</v>
      </c>
      <c r="B60" s="40" t="s">
        <v>17</v>
      </c>
      <c r="C60" s="40" t="s">
        <v>18</v>
      </c>
      <c r="D60" s="40" t="s">
        <v>19</v>
      </c>
      <c r="E60" s="41" t="s">
        <v>35</v>
      </c>
      <c r="F60" s="42">
        <f>67+41+74+45+63+40+10</f>
        <v>340</v>
      </c>
      <c r="H60" s="21"/>
      <c r="I60" s="31"/>
      <c r="J60" s="31"/>
      <c r="K60" s="31"/>
      <c r="L60" s="31"/>
    </row>
    <row r="61" spans="1:12" s="1" customFormat="1" ht="15.75">
      <c r="A61" s="39">
        <v>43850</v>
      </c>
      <c r="B61" s="40" t="s">
        <v>17</v>
      </c>
      <c r="C61" s="40" t="s">
        <v>39</v>
      </c>
      <c r="D61" s="40" t="s">
        <v>19</v>
      </c>
      <c r="E61" s="41" t="s">
        <v>40</v>
      </c>
      <c r="F61" s="42">
        <v>0</v>
      </c>
      <c r="H61" s="21"/>
      <c r="I61" s="31"/>
      <c r="J61" s="31"/>
      <c r="K61" s="31"/>
      <c r="L61" s="31"/>
    </row>
    <row r="62" spans="1:12" s="1" customFormat="1" ht="15.75">
      <c r="A62" s="39">
        <v>43850</v>
      </c>
      <c r="B62" s="40" t="s">
        <v>17</v>
      </c>
      <c r="C62" s="40" t="s">
        <v>18</v>
      </c>
      <c r="D62" s="40" t="s">
        <v>19</v>
      </c>
      <c r="E62" s="41" t="s">
        <v>21</v>
      </c>
      <c r="F62" s="42">
        <v>0</v>
      </c>
      <c r="H62" s="21"/>
      <c r="I62" s="31"/>
      <c r="J62" s="31"/>
      <c r="K62" s="31"/>
      <c r="L62" s="31"/>
    </row>
    <row r="63" spans="1:12" s="1" customFormat="1" ht="15.75">
      <c r="A63" s="39">
        <v>43850</v>
      </c>
      <c r="B63" s="40" t="s">
        <v>17</v>
      </c>
      <c r="C63" s="40" t="s">
        <v>18</v>
      </c>
      <c r="D63" s="40" t="s">
        <v>19</v>
      </c>
      <c r="E63" s="41" t="s">
        <v>22</v>
      </c>
      <c r="F63" s="42">
        <f>35+5+10+10+7</f>
        <v>67</v>
      </c>
      <c r="H63" s="21"/>
      <c r="I63" s="31"/>
      <c r="J63" s="31"/>
      <c r="K63" s="31"/>
      <c r="L63" s="31"/>
    </row>
    <row r="64" spans="1:12" s="1" customFormat="1">
      <c r="A64" s="39">
        <v>43850</v>
      </c>
      <c r="B64" s="40" t="s">
        <v>17</v>
      </c>
      <c r="C64" s="40" t="s">
        <v>18</v>
      </c>
      <c r="D64" s="40" t="s">
        <v>19</v>
      </c>
      <c r="E64" s="40" t="s">
        <v>20</v>
      </c>
      <c r="F64" s="43">
        <f>379+20+30+10+20+69+67</f>
        <v>595</v>
      </c>
      <c r="H64" s="21"/>
      <c r="I64" s="31"/>
      <c r="J64" s="31"/>
      <c r="K64" s="31"/>
      <c r="L64" s="31"/>
    </row>
    <row r="65" spans="1:12" s="1" customFormat="1" ht="15.75">
      <c r="A65" s="39">
        <v>43850</v>
      </c>
      <c r="B65" s="40" t="s">
        <v>17</v>
      </c>
      <c r="C65" s="40" t="s">
        <v>18</v>
      </c>
      <c r="D65" s="40" t="s">
        <v>19</v>
      </c>
      <c r="E65" s="41" t="s">
        <v>35</v>
      </c>
      <c r="F65" s="42">
        <f>67+41+74+45+63+40</f>
        <v>330</v>
      </c>
      <c r="H65" s="21"/>
      <c r="I65" s="31"/>
      <c r="J65" s="31"/>
      <c r="K65" s="31"/>
      <c r="L65" s="31"/>
    </row>
    <row r="66" spans="1:12" s="1" customFormat="1" ht="15.75">
      <c r="A66" s="39">
        <v>43848</v>
      </c>
      <c r="B66" s="40" t="s">
        <v>17</v>
      </c>
      <c r="C66" s="40" t="s">
        <v>39</v>
      </c>
      <c r="D66" s="40" t="s">
        <v>19</v>
      </c>
      <c r="E66" s="41" t="s">
        <v>40</v>
      </c>
      <c r="F66" s="42">
        <v>0</v>
      </c>
      <c r="H66" s="21"/>
      <c r="I66" s="31"/>
      <c r="J66" s="31"/>
      <c r="K66" s="31"/>
      <c r="L66" s="31"/>
    </row>
    <row r="67" spans="1:12" s="1" customFormat="1" ht="15.75">
      <c r="A67" s="39">
        <v>43848</v>
      </c>
      <c r="B67" s="40" t="s">
        <v>17</v>
      </c>
      <c r="C67" s="40" t="s">
        <v>18</v>
      </c>
      <c r="D67" s="40" t="s">
        <v>19</v>
      </c>
      <c r="E67" s="41" t="s">
        <v>21</v>
      </c>
      <c r="F67" s="42">
        <v>0</v>
      </c>
      <c r="H67" s="21"/>
      <c r="I67" s="31"/>
      <c r="J67" s="31"/>
      <c r="K67" s="31"/>
      <c r="L67" s="31"/>
    </row>
    <row r="68" spans="1:12" s="1" customFormat="1" ht="15.75">
      <c r="A68" s="39">
        <v>43848</v>
      </c>
      <c r="B68" s="40" t="s">
        <v>17</v>
      </c>
      <c r="C68" s="40" t="s">
        <v>18</v>
      </c>
      <c r="D68" s="40" t="s">
        <v>19</v>
      </c>
      <c r="E68" s="41" t="s">
        <v>22</v>
      </c>
      <c r="F68" s="42">
        <f>35+5+10+10</f>
        <v>60</v>
      </c>
      <c r="H68" s="21"/>
      <c r="I68" s="31"/>
      <c r="J68" s="31"/>
      <c r="K68" s="31"/>
      <c r="L68" s="31"/>
    </row>
    <row r="69" spans="1:12" s="1" customFormat="1">
      <c r="A69" s="39">
        <v>43848</v>
      </c>
      <c r="B69" s="40" t="s">
        <v>17</v>
      </c>
      <c r="C69" s="40" t="s">
        <v>18</v>
      </c>
      <c r="D69" s="40" t="s">
        <v>19</v>
      </c>
      <c r="E69" s="40" t="s">
        <v>20</v>
      </c>
      <c r="F69" s="43">
        <f>379+20+30+10+20+69+67</f>
        <v>595</v>
      </c>
      <c r="H69" s="21"/>
      <c r="I69" s="31"/>
      <c r="J69" s="31"/>
      <c r="K69" s="31"/>
      <c r="L69" s="31"/>
    </row>
    <row r="70" spans="1:12" s="1" customFormat="1" ht="15.75">
      <c r="A70" s="39">
        <v>43848</v>
      </c>
      <c r="B70" s="40" t="s">
        <v>17</v>
      </c>
      <c r="C70" s="40" t="s">
        <v>18</v>
      </c>
      <c r="D70" s="40" t="s">
        <v>19</v>
      </c>
      <c r="E70" s="41" t="s">
        <v>35</v>
      </c>
      <c r="F70" s="42">
        <f>67+41+74+45+63</f>
        <v>290</v>
      </c>
      <c r="H70" s="21"/>
      <c r="I70" s="31"/>
      <c r="J70" s="31"/>
      <c r="K70" s="31"/>
      <c r="L70" s="31"/>
    </row>
    <row r="71" spans="1:12" s="1" customFormat="1" ht="15.75">
      <c r="A71" s="39">
        <v>43847</v>
      </c>
      <c r="B71" s="40" t="s">
        <v>17</v>
      </c>
      <c r="C71" s="40" t="s">
        <v>39</v>
      </c>
      <c r="D71" s="40" t="s">
        <v>19</v>
      </c>
      <c r="E71" s="41" t="s">
        <v>40</v>
      </c>
      <c r="F71" s="42">
        <v>0</v>
      </c>
      <c r="H71" s="21"/>
      <c r="I71" s="31"/>
      <c r="J71" s="31"/>
      <c r="K71" s="31"/>
      <c r="L71" s="31"/>
    </row>
    <row r="72" spans="1:12" s="1" customFormat="1" ht="15.75">
      <c r="A72" s="39">
        <v>43847</v>
      </c>
      <c r="B72" s="40" t="s">
        <v>17</v>
      </c>
      <c r="C72" s="40" t="s">
        <v>18</v>
      </c>
      <c r="D72" s="40" t="s">
        <v>19</v>
      </c>
      <c r="E72" s="41" t="s">
        <v>21</v>
      </c>
      <c r="F72" s="42">
        <v>0</v>
      </c>
      <c r="H72" s="21"/>
      <c r="I72" s="31"/>
      <c r="J72" s="31"/>
      <c r="K72" s="31"/>
      <c r="L72" s="31"/>
    </row>
    <row r="73" spans="1:12" s="1" customFormat="1" ht="15.75">
      <c r="A73" s="39">
        <v>43847</v>
      </c>
      <c r="B73" s="40" t="s">
        <v>17</v>
      </c>
      <c r="C73" s="40" t="s">
        <v>18</v>
      </c>
      <c r="D73" s="40" t="s">
        <v>19</v>
      </c>
      <c r="E73" s="41" t="s">
        <v>22</v>
      </c>
      <c r="F73" s="42">
        <f>35+5+10+10</f>
        <v>60</v>
      </c>
      <c r="H73" s="21"/>
      <c r="I73" s="31"/>
      <c r="J73" s="31"/>
      <c r="K73" s="31"/>
      <c r="L73" s="31"/>
    </row>
    <row r="74" spans="1:12" s="1" customFormat="1">
      <c r="A74" s="39">
        <v>43847</v>
      </c>
      <c r="B74" s="40" t="s">
        <v>17</v>
      </c>
      <c r="C74" s="40" t="s">
        <v>18</v>
      </c>
      <c r="D74" s="40" t="s">
        <v>19</v>
      </c>
      <c r="E74" s="40" t="s">
        <v>20</v>
      </c>
      <c r="F74" s="43">
        <f>379+20+30+10+20+69+67</f>
        <v>595</v>
      </c>
      <c r="H74" s="21"/>
      <c r="I74" s="31"/>
      <c r="J74" s="31"/>
      <c r="K74" s="31"/>
      <c r="L74" s="31"/>
    </row>
    <row r="75" spans="1:12" s="1" customFormat="1" ht="15.75">
      <c r="A75" s="39">
        <v>43847</v>
      </c>
      <c r="B75" s="40" t="s">
        <v>17</v>
      </c>
      <c r="C75" s="40" t="s">
        <v>18</v>
      </c>
      <c r="D75" s="40" t="s">
        <v>19</v>
      </c>
      <c r="E75" s="41" t="s">
        <v>35</v>
      </c>
      <c r="F75" s="42">
        <f>67+41+74+45</f>
        <v>227</v>
      </c>
      <c r="H75" s="21"/>
      <c r="I75" s="31"/>
      <c r="J75" s="31"/>
      <c r="K75" s="31"/>
      <c r="L75" s="31"/>
    </row>
    <row r="76" spans="1:12" s="1" customFormat="1" ht="15.75">
      <c r="A76" s="39">
        <v>43846</v>
      </c>
      <c r="B76" s="40" t="s">
        <v>17</v>
      </c>
      <c r="C76" s="40" t="s">
        <v>39</v>
      </c>
      <c r="D76" s="40" t="s">
        <v>19</v>
      </c>
      <c r="E76" s="41" t="s">
        <v>40</v>
      </c>
      <c r="F76" s="42">
        <v>0</v>
      </c>
      <c r="H76" s="21"/>
      <c r="I76" s="31"/>
      <c r="J76" s="31"/>
      <c r="K76" s="31"/>
      <c r="L76" s="31"/>
    </row>
    <row r="77" spans="1:12" s="1" customFormat="1" ht="15.75">
      <c r="A77" s="39">
        <v>43846</v>
      </c>
      <c r="B77" s="40" t="s">
        <v>17</v>
      </c>
      <c r="C77" s="40" t="s">
        <v>18</v>
      </c>
      <c r="D77" s="40" t="s">
        <v>19</v>
      </c>
      <c r="E77" s="41" t="s">
        <v>21</v>
      </c>
      <c r="F77" s="42">
        <v>0</v>
      </c>
      <c r="H77" s="21"/>
      <c r="I77" s="31"/>
      <c r="J77" s="31"/>
      <c r="K77" s="31"/>
      <c r="L77" s="31"/>
    </row>
    <row r="78" spans="1:12" s="1" customFormat="1" ht="15.75">
      <c r="A78" s="39">
        <v>43846</v>
      </c>
      <c r="B78" s="40" t="s">
        <v>17</v>
      </c>
      <c r="C78" s="40" t="s">
        <v>18</v>
      </c>
      <c r="D78" s="40" t="s">
        <v>19</v>
      </c>
      <c r="E78" s="41" t="s">
        <v>22</v>
      </c>
      <c r="F78" s="42">
        <f>35+5+10</f>
        <v>50</v>
      </c>
      <c r="H78" s="21"/>
      <c r="I78" s="31"/>
      <c r="J78" s="31"/>
      <c r="K78" s="31"/>
      <c r="L78" s="31"/>
    </row>
    <row r="79" spans="1:12" s="1" customFormat="1">
      <c r="A79" s="39">
        <v>43846</v>
      </c>
      <c r="B79" s="40" t="s">
        <v>17</v>
      </c>
      <c r="C79" s="40" t="s">
        <v>18</v>
      </c>
      <c r="D79" s="40" t="s">
        <v>19</v>
      </c>
      <c r="E79" s="40" t="s">
        <v>20</v>
      </c>
      <c r="F79" s="43">
        <f>379+20+30+10+20+69+67</f>
        <v>595</v>
      </c>
      <c r="H79" s="21"/>
      <c r="I79" s="31"/>
      <c r="J79" s="31"/>
      <c r="K79" s="31"/>
      <c r="L79" s="31"/>
    </row>
    <row r="80" spans="1:12" s="1" customFormat="1" ht="15.75">
      <c r="A80" s="39">
        <v>43846</v>
      </c>
      <c r="B80" s="40" t="s">
        <v>17</v>
      </c>
      <c r="C80" s="40" t="s">
        <v>18</v>
      </c>
      <c r="D80" s="40" t="s">
        <v>19</v>
      </c>
      <c r="E80" s="41" t="s">
        <v>35</v>
      </c>
      <c r="F80" s="42">
        <f>67+41+74</f>
        <v>182</v>
      </c>
      <c r="H80" s="21"/>
      <c r="I80" s="31"/>
      <c r="J80" s="31"/>
      <c r="K80" s="31"/>
      <c r="L80" s="31"/>
    </row>
    <row r="81" spans="1:12" s="1" customFormat="1" ht="15.75">
      <c r="A81" s="39">
        <v>43845</v>
      </c>
      <c r="B81" s="40" t="s">
        <v>17</v>
      </c>
      <c r="C81" s="40" t="s">
        <v>39</v>
      </c>
      <c r="D81" s="40" t="s">
        <v>19</v>
      </c>
      <c r="E81" s="41" t="s">
        <v>40</v>
      </c>
      <c r="F81" s="42">
        <v>0</v>
      </c>
      <c r="H81" s="21"/>
      <c r="I81" s="31"/>
      <c r="J81" s="31"/>
      <c r="K81" s="31"/>
      <c r="L81" s="31"/>
    </row>
    <row r="82" spans="1:12" s="1" customFormat="1" ht="15.75">
      <c r="A82" s="39">
        <v>43845</v>
      </c>
      <c r="B82" s="40" t="s">
        <v>17</v>
      </c>
      <c r="C82" s="40" t="s">
        <v>18</v>
      </c>
      <c r="D82" s="40" t="s">
        <v>19</v>
      </c>
      <c r="E82" s="41" t="s">
        <v>21</v>
      </c>
      <c r="F82" s="42">
        <v>0</v>
      </c>
      <c r="H82" s="21"/>
      <c r="I82" s="31"/>
      <c r="J82" s="31"/>
      <c r="K82" s="31"/>
      <c r="L82" s="31"/>
    </row>
    <row r="83" spans="1:12" s="1" customFormat="1" ht="15.75">
      <c r="A83" s="39">
        <v>43845</v>
      </c>
      <c r="B83" s="40" t="s">
        <v>17</v>
      </c>
      <c r="C83" s="40" t="s">
        <v>18</v>
      </c>
      <c r="D83" s="40" t="s">
        <v>19</v>
      </c>
      <c r="E83" s="41" t="s">
        <v>22</v>
      </c>
      <c r="F83" s="42">
        <f>35+5+10</f>
        <v>50</v>
      </c>
      <c r="H83" s="21"/>
      <c r="I83" s="31"/>
      <c r="J83" s="31"/>
      <c r="K83" s="31"/>
      <c r="L83" s="31"/>
    </row>
    <row r="84" spans="1:12" s="1" customFormat="1">
      <c r="A84" s="39">
        <v>43845</v>
      </c>
      <c r="B84" s="40" t="s">
        <v>17</v>
      </c>
      <c r="C84" s="40" t="s">
        <v>18</v>
      </c>
      <c r="D84" s="40" t="s">
        <v>19</v>
      </c>
      <c r="E84" s="40" t="s">
        <v>20</v>
      </c>
      <c r="F84" s="43">
        <f>379+20+30+10+20+69+67</f>
        <v>595</v>
      </c>
      <c r="H84" s="21"/>
      <c r="I84" s="31"/>
      <c r="J84" s="31"/>
      <c r="K84" s="31"/>
      <c r="L84" s="31"/>
    </row>
    <row r="85" spans="1:12" s="1" customFormat="1" ht="15.75">
      <c r="A85" s="39">
        <v>43845</v>
      </c>
      <c r="B85" s="40" t="s">
        <v>17</v>
      </c>
      <c r="C85" s="40" t="s">
        <v>18</v>
      </c>
      <c r="D85" s="40" t="s">
        <v>19</v>
      </c>
      <c r="E85" s="41" t="s">
        <v>35</v>
      </c>
      <c r="F85" s="42">
        <f>67+41</f>
        <v>108</v>
      </c>
      <c r="H85" s="21"/>
      <c r="I85" s="31"/>
      <c r="J85" s="31"/>
      <c r="K85" s="31"/>
      <c r="L85" s="31"/>
    </row>
    <row r="86" spans="1:12" s="1" customFormat="1" ht="15.75">
      <c r="A86" s="39">
        <v>43844</v>
      </c>
      <c r="B86" s="40" t="s">
        <v>17</v>
      </c>
      <c r="C86" s="40" t="s">
        <v>39</v>
      </c>
      <c r="D86" s="40" t="s">
        <v>19</v>
      </c>
      <c r="E86" s="41" t="s">
        <v>40</v>
      </c>
      <c r="F86" s="42">
        <v>0</v>
      </c>
      <c r="H86" s="21"/>
      <c r="I86" s="31"/>
      <c r="J86" s="31"/>
      <c r="K86" s="31"/>
      <c r="L86" s="31"/>
    </row>
    <row r="87" spans="1:12" s="1" customFormat="1" ht="15.75">
      <c r="A87" s="39">
        <v>43844</v>
      </c>
      <c r="B87" s="40" t="s">
        <v>17</v>
      </c>
      <c r="C87" s="40" t="s">
        <v>18</v>
      </c>
      <c r="D87" s="40" t="s">
        <v>19</v>
      </c>
      <c r="E87" s="41" t="s">
        <v>21</v>
      </c>
      <c r="F87" s="42">
        <v>0</v>
      </c>
      <c r="H87" s="21"/>
      <c r="I87" s="31"/>
      <c r="J87" s="31"/>
      <c r="K87" s="31"/>
      <c r="L87" s="31"/>
    </row>
    <row r="88" spans="1:12" s="1" customFormat="1" ht="15.75">
      <c r="A88" s="39">
        <v>43844</v>
      </c>
      <c r="B88" s="40" t="s">
        <v>17</v>
      </c>
      <c r="C88" s="40" t="s">
        <v>18</v>
      </c>
      <c r="D88" s="40" t="s">
        <v>19</v>
      </c>
      <c r="E88" s="41" t="s">
        <v>22</v>
      </c>
      <c r="F88" s="42">
        <f>35+5</f>
        <v>40</v>
      </c>
      <c r="H88" s="21"/>
      <c r="I88" s="31"/>
      <c r="J88" s="31"/>
      <c r="K88" s="31"/>
      <c r="L88" s="31"/>
    </row>
    <row r="89" spans="1:12" s="1" customFormat="1">
      <c r="A89" s="39">
        <v>43844</v>
      </c>
      <c r="B89" s="40" t="s">
        <v>17</v>
      </c>
      <c r="C89" s="40" t="s">
        <v>18</v>
      </c>
      <c r="D89" s="40" t="s">
        <v>19</v>
      </c>
      <c r="E89" s="40" t="s">
        <v>20</v>
      </c>
      <c r="F89" s="43">
        <f>379+20+30+10+20+69+67</f>
        <v>595</v>
      </c>
      <c r="H89" s="21"/>
      <c r="I89" s="31"/>
      <c r="J89" s="31"/>
      <c r="K89" s="31"/>
      <c r="L89" s="31"/>
    </row>
    <row r="90" spans="1:12" s="1" customFormat="1" ht="15.75">
      <c r="A90" s="39">
        <v>43844</v>
      </c>
      <c r="B90" s="40" t="s">
        <v>17</v>
      </c>
      <c r="C90" s="40" t="s">
        <v>18</v>
      </c>
      <c r="D90" s="40" t="s">
        <v>19</v>
      </c>
      <c r="E90" s="41" t="s">
        <v>35</v>
      </c>
      <c r="F90" s="42">
        <v>67</v>
      </c>
      <c r="H90" s="21"/>
      <c r="I90" s="31"/>
      <c r="J90" s="31"/>
      <c r="K90" s="31"/>
      <c r="L90" s="31"/>
    </row>
    <row r="91" spans="1:12" s="1" customFormat="1" ht="15.75">
      <c r="A91" s="26">
        <v>43843</v>
      </c>
      <c r="B91" s="10" t="s">
        <v>17</v>
      </c>
      <c r="C91" s="10" t="s">
        <v>39</v>
      </c>
      <c r="D91" s="10" t="s">
        <v>19</v>
      </c>
      <c r="E91" s="5" t="s">
        <v>40</v>
      </c>
      <c r="F91" s="36">
        <v>0</v>
      </c>
      <c r="H91" s="21"/>
      <c r="I91" s="31"/>
      <c r="J91" s="31"/>
      <c r="K91" s="31"/>
      <c r="L91" s="31"/>
    </row>
    <row r="92" spans="1:12" s="1" customFormat="1" ht="15.75">
      <c r="A92" s="26">
        <v>43843</v>
      </c>
      <c r="B92" s="10" t="s">
        <v>17</v>
      </c>
      <c r="C92" s="10" t="s">
        <v>18</v>
      </c>
      <c r="D92" s="10" t="s">
        <v>19</v>
      </c>
      <c r="E92" s="5" t="s">
        <v>21</v>
      </c>
      <c r="F92" s="36">
        <v>0</v>
      </c>
      <c r="H92" s="21"/>
      <c r="I92" s="31"/>
      <c r="J92" s="31"/>
      <c r="K92" s="31"/>
      <c r="L92" s="31"/>
    </row>
    <row r="93" spans="1:12" s="1" customFormat="1" ht="15.75">
      <c r="A93" s="26">
        <v>43843</v>
      </c>
      <c r="B93" s="10" t="s">
        <v>17</v>
      </c>
      <c r="C93" s="10" t="s">
        <v>18</v>
      </c>
      <c r="D93" s="10" t="s">
        <v>19</v>
      </c>
      <c r="E93" s="5" t="s">
        <v>22</v>
      </c>
      <c r="F93" s="36">
        <f>35+5</f>
        <v>40</v>
      </c>
      <c r="H93" s="21"/>
      <c r="I93" s="31"/>
      <c r="J93" s="31"/>
      <c r="K93" s="31"/>
      <c r="L93" s="31"/>
    </row>
    <row r="94" spans="1:12" s="1" customFormat="1">
      <c r="A94" s="26">
        <v>43843</v>
      </c>
      <c r="B94" s="10" t="s">
        <v>17</v>
      </c>
      <c r="C94" s="10" t="s">
        <v>18</v>
      </c>
      <c r="D94" s="10" t="s">
        <v>19</v>
      </c>
      <c r="E94" s="10" t="s">
        <v>20</v>
      </c>
      <c r="F94" s="36">
        <f>379+20+30+10+20+69+67</f>
        <v>595</v>
      </c>
      <c r="H94" s="21"/>
      <c r="I94" s="31"/>
      <c r="J94" s="31"/>
      <c r="K94" s="31"/>
      <c r="L94" s="31"/>
    </row>
    <row r="95" spans="1:12" s="1" customFormat="1" ht="15.75">
      <c r="A95" s="26">
        <v>43843</v>
      </c>
      <c r="B95" s="10" t="s">
        <v>17</v>
      </c>
      <c r="C95" s="10" t="s">
        <v>18</v>
      </c>
      <c r="D95" s="10" t="s">
        <v>19</v>
      </c>
      <c r="E95" s="5" t="s">
        <v>35</v>
      </c>
      <c r="F95" s="36">
        <v>40</v>
      </c>
      <c r="H95" s="21"/>
      <c r="I95" s="31"/>
      <c r="J95" s="31"/>
      <c r="K95" s="31"/>
      <c r="L95" s="31"/>
    </row>
    <row r="96" spans="1:12" s="1" customFormat="1" ht="15.75">
      <c r="A96" s="26">
        <v>43841</v>
      </c>
      <c r="B96" s="10" t="s">
        <v>17</v>
      </c>
      <c r="C96" s="10" t="s">
        <v>39</v>
      </c>
      <c r="D96" s="10" t="s">
        <v>19</v>
      </c>
      <c r="E96" s="5" t="s">
        <v>40</v>
      </c>
      <c r="F96" s="36">
        <v>0</v>
      </c>
      <c r="H96" s="21"/>
      <c r="I96" s="31"/>
      <c r="J96" s="31"/>
      <c r="K96" s="31"/>
      <c r="L96" s="31"/>
    </row>
    <row r="97" spans="1:12" s="1" customFormat="1" ht="15.75">
      <c r="A97" s="26">
        <v>43841</v>
      </c>
      <c r="B97" s="10" t="s">
        <v>17</v>
      </c>
      <c r="C97" s="10" t="s">
        <v>18</v>
      </c>
      <c r="D97" s="10" t="s">
        <v>19</v>
      </c>
      <c r="E97" s="5" t="s">
        <v>21</v>
      </c>
      <c r="F97" s="36">
        <v>0</v>
      </c>
      <c r="H97" s="21"/>
      <c r="I97" s="31"/>
      <c r="J97" s="31"/>
      <c r="K97" s="31"/>
      <c r="L97" s="31"/>
    </row>
    <row r="98" spans="1:12" s="1" customFormat="1" ht="15.75">
      <c r="A98" s="26">
        <v>43841</v>
      </c>
      <c r="B98" s="10" t="s">
        <v>17</v>
      </c>
      <c r="C98" s="10" t="s">
        <v>18</v>
      </c>
      <c r="D98" s="10" t="s">
        <v>19</v>
      </c>
      <c r="E98" s="5" t="s">
        <v>22</v>
      </c>
      <c r="F98" s="36">
        <f>35+5</f>
        <v>40</v>
      </c>
      <c r="H98" s="21"/>
      <c r="I98" s="31"/>
      <c r="J98" s="31"/>
      <c r="K98" s="31"/>
      <c r="L98" s="31"/>
    </row>
    <row r="99" spans="1:12" s="1" customFormat="1">
      <c r="A99" s="26">
        <v>43841</v>
      </c>
      <c r="B99" s="10" t="s">
        <v>17</v>
      </c>
      <c r="C99" s="10" t="s">
        <v>18</v>
      </c>
      <c r="D99" s="10" t="s">
        <v>19</v>
      </c>
      <c r="E99" s="10" t="s">
        <v>20</v>
      </c>
      <c r="F99" s="37">
        <f>379+20+30+10+20+69</f>
        <v>528</v>
      </c>
      <c r="H99" s="21"/>
      <c r="I99" s="31"/>
      <c r="J99" s="31"/>
      <c r="K99" s="31"/>
      <c r="L99" s="31"/>
    </row>
    <row r="100" spans="1:12" s="1" customFormat="1" ht="15.75">
      <c r="A100" s="26">
        <v>43841</v>
      </c>
      <c r="B100" s="10" t="s">
        <v>17</v>
      </c>
      <c r="C100" s="10" t="s">
        <v>18</v>
      </c>
      <c r="D100" s="10" t="s">
        <v>19</v>
      </c>
      <c r="E100" s="5" t="s">
        <v>35</v>
      </c>
      <c r="F100" s="36">
        <v>30</v>
      </c>
      <c r="H100" s="21"/>
      <c r="I100" s="31"/>
      <c r="J100" s="31"/>
      <c r="K100" s="31"/>
      <c r="L100" s="31"/>
    </row>
    <row r="101" spans="1:12" s="1" customFormat="1" ht="15.75">
      <c r="A101" s="26">
        <v>43840</v>
      </c>
      <c r="B101" s="10" t="s">
        <v>17</v>
      </c>
      <c r="C101" s="10" t="s">
        <v>39</v>
      </c>
      <c r="D101" s="10" t="s">
        <v>19</v>
      </c>
      <c r="E101" s="5" t="s">
        <v>40</v>
      </c>
      <c r="F101" s="36">
        <v>0</v>
      </c>
      <c r="H101" s="21"/>
      <c r="I101" s="31"/>
      <c r="J101" s="31"/>
      <c r="K101" s="31"/>
      <c r="L101" s="31"/>
    </row>
    <row r="102" spans="1:12" s="1" customFormat="1" ht="15.75">
      <c r="A102" s="26">
        <v>43840</v>
      </c>
      <c r="B102" s="10" t="s">
        <v>17</v>
      </c>
      <c r="C102" s="10" t="s">
        <v>18</v>
      </c>
      <c r="D102" s="10" t="s">
        <v>19</v>
      </c>
      <c r="E102" s="5" t="s">
        <v>21</v>
      </c>
      <c r="F102" s="36">
        <v>0</v>
      </c>
      <c r="H102" s="21"/>
      <c r="I102" s="31"/>
      <c r="J102" s="31"/>
      <c r="K102" s="31"/>
      <c r="L102" s="31"/>
    </row>
    <row r="103" spans="1:12" s="1" customFormat="1" ht="15.75">
      <c r="A103" s="26">
        <v>43840</v>
      </c>
      <c r="B103" s="10" t="s">
        <v>17</v>
      </c>
      <c r="C103" s="10" t="s">
        <v>18</v>
      </c>
      <c r="D103" s="10" t="s">
        <v>19</v>
      </c>
      <c r="E103" s="5" t="s">
        <v>22</v>
      </c>
      <c r="F103" s="36">
        <v>40</v>
      </c>
      <c r="H103" s="21"/>
      <c r="I103" s="31"/>
      <c r="J103" s="31"/>
      <c r="K103" s="31"/>
      <c r="L103" s="31"/>
    </row>
    <row r="104" spans="1:12" s="1" customFormat="1">
      <c r="A104" s="26">
        <v>43840</v>
      </c>
      <c r="B104" s="10" t="s">
        <v>17</v>
      </c>
      <c r="C104" s="10" t="s">
        <v>18</v>
      </c>
      <c r="D104" s="10" t="s">
        <v>19</v>
      </c>
      <c r="E104" s="10" t="s">
        <v>20</v>
      </c>
      <c r="F104" s="37">
        <v>528</v>
      </c>
      <c r="H104" s="21"/>
      <c r="I104" s="31"/>
      <c r="J104" s="31"/>
      <c r="K104" s="31"/>
      <c r="L104" s="31"/>
    </row>
    <row r="105" spans="1:12" s="1" customFormat="1" ht="15.75">
      <c r="A105" s="26">
        <v>43840</v>
      </c>
      <c r="B105" s="10" t="s">
        <v>17</v>
      </c>
      <c r="C105" s="10" t="s">
        <v>18</v>
      </c>
      <c r="D105" s="10" t="s">
        <v>19</v>
      </c>
      <c r="E105" s="5" t="s">
        <v>35</v>
      </c>
      <c r="F105" s="36">
        <v>30</v>
      </c>
      <c r="H105" s="21"/>
      <c r="I105" s="31"/>
      <c r="J105" s="31"/>
      <c r="K105" s="31"/>
      <c r="L105" s="31"/>
    </row>
    <row r="106" spans="1:12" s="1" customFormat="1" ht="15.75">
      <c r="A106" s="26">
        <v>43839</v>
      </c>
      <c r="B106" s="10" t="s">
        <v>17</v>
      </c>
      <c r="C106" s="10" t="s">
        <v>39</v>
      </c>
      <c r="D106" s="10" t="s">
        <v>19</v>
      </c>
      <c r="E106" s="5" t="s">
        <v>40</v>
      </c>
      <c r="F106" s="36">
        <v>0</v>
      </c>
      <c r="H106" s="21"/>
      <c r="I106" s="31"/>
      <c r="J106" s="31"/>
      <c r="K106" s="31"/>
      <c r="L106" s="31"/>
    </row>
    <row r="107" spans="1:12" s="1" customFormat="1" ht="15.75">
      <c r="A107" s="26">
        <v>43839</v>
      </c>
      <c r="B107" s="10" t="s">
        <v>17</v>
      </c>
      <c r="C107" s="10" t="s">
        <v>18</v>
      </c>
      <c r="D107" s="10" t="s">
        <v>19</v>
      </c>
      <c r="E107" s="5" t="s">
        <v>21</v>
      </c>
      <c r="F107" s="36">
        <v>0</v>
      </c>
      <c r="H107" s="21"/>
      <c r="I107" s="31"/>
      <c r="J107" s="31"/>
      <c r="K107" s="31"/>
      <c r="L107" s="31"/>
    </row>
    <row r="108" spans="1:12" s="1" customFormat="1" ht="15.75">
      <c r="A108" s="26">
        <v>43839</v>
      </c>
      <c r="B108" s="10" t="s">
        <v>17</v>
      </c>
      <c r="C108" s="10" t="s">
        <v>18</v>
      </c>
      <c r="D108" s="10" t="s">
        <v>19</v>
      </c>
      <c r="E108" s="5" t="s">
        <v>22</v>
      </c>
      <c r="F108" s="36">
        <v>35</v>
      </c>
      <c r="H108" s="21"/>
      <c r="I108" s="31"/>
      <c r="J108" s="31"/>
      <c r="K108" s="31"/>
      <c r="L108" s="31"/>
    </row>
    <row r="109" spans="1:12" s="1" customFormat="1">
      <c r="A109" s="26">
        <v>43839</v>
      </c>
      <c r="B109" s="10" t="s">
        <v>17</v>
      </c>
      <c r="C109" s="10" t="s">
        <v>18</v>
      </c>
      <c r="D109" s="10" t="s">
        <v>19</v>
      </c>
      <c r="E109" s="10" t="s">
        <v>20</v>
      </c>
      <c r="F109" s="37">
        <f>379+20+30+10+20</f>
        <v>459</v>
      </c>
      <c r="H109" s="21"/>
      <c r="I109" s="31"/>
      <c r="J109" s="31"/>
      <c r="K109" s="31"/>
      <c r="L109" s="31"/>
    </row>
    <row r="110" spans="1:12" s="1" customFormat="1" ht="15.75">
      <c r="A110" s="26">
        <v>43839</v>
      </c>
      <c r="B110" s="10" t="s">
        <v>17</v>
      </c>
      <c r="C110" s="10" t="s">
        <v>18</v>
      </c>
      <c r="D110" s="10" t="s">
        <v>19</v>
      </c>
      <c r="E110" s="5" t="s">
        <v>35</v>
      </c>
      <c r="F110" s="36">
        <v>30</v>
      </c>
      <c r="H110" s="21"/>
      <c r="I110" s="31"/>
      <c r="J110" s="31"/>
      <c r="K110" s="31"/>
      <c r="L110" s="31"/>
    </row>
    <row r="111" spans="1:12" s="1" customFormat="1" ht="15.75">
      <c r="A111" s="26">
        <v>43838</v>
      </c>
      <c r="B111" s="10" t="s">
        <v>17</v>
      </c>
      <c r="C111" s="10" t="s">
        <v>18</v>
      </c>
      <c r="D111" s="10" t="s">
        <v>19</v>
      </c>
      <c r="E111" s="5" t="s">
        <v>21</v>
      </c>
      <c r="F111" s="36">
        <v>0</v>
      </c>
      <c r="H111" s="21"/>
      <c r="I111" s="31"/>
      <c r="J111" s="31"/>
      <c r="K111" s="31"/>
      <c r="L111" s="31"/>
    </row>
    <row r="112" spans="1:12" s="1" customFormat="1" ht="15.75">
      <c r="A112" s="26">
        <v>43838</v>
      </c>
      <c r="B112" s="10" t="s">
        <v>17</v>
      </c>
      <c r="C112" s="10" t="s">
        <v>18</v>
      </c>
      <c r="D112" s="10" t="s">
        <v>19</v>
      </c>
      <c r="E112" s="5" t="s">
        <v>22</v>
      </c>
      <c r="F112" s="36">
        <v>25</v>
      </c>
      <c r="H112" s="21"/>
      <c r="I112" s="31"/>
      <c r="J112" s="31"/>
      <c r="K112" s="31"/>
      <c r="L112" s="31"/>
    </row>
    <row r="113" spans="1:12" s="1" customFormat="1">
      <c r="A113" s="26">
        <v>43838</v>
      </c>
      <c r="B113" s="10" t="s">
        <v>17</v>
      </c>
      <c r="C113" s="10" t="s">
        <v>18</v>
      </c>
      <c r="D113" s="10" t="s">
        <v>19</v>
      </c>
      <c r="E113" s="10" t="s">
        <v>20</v>
      </c>
      <c r="F113" s="37">
        <f>379+20+30+10</f>
        <v>439</v>
      </c>
      <c r="H113" s="21"/>
      <c r="I113" s="31"/>
      <c r="J113" s="31"/>
      <c r="K113" s="31"/>
      <c r="L113" s="31"/>
    </row>
    <row r="114" spans="1:12" s="1" customFormat="1" ht="15.75">
      <c r="A114" s="26">
        <v>43838</v>
      </c>
      <c r="B114" s="10" t="s">
        <v>17</v>
      </c>
      <c r="C114" s="10" t="s">
        <v>18</v>
      </c>
      <c r="D114" s="10" t="s">
        <v>19</v>
      </c>
      <c r="E114" s="5" t="s">
        <v>35</v>
      </c>
      <c r="F114" s="36">
        <v>30</v>
      </c>
      <c r="H114" s="21"/>
      <c r="I114" s="31"/>
      <c r="J114" s="31"/>
      <c r="K114" s="31"/>
      <c r="L114" s="31"/>
    </row>
    <row r="115" spans="1:12" s="1" customFormat="1" ht="15.75">
      <c r="A115" s="26">
        <v>43837</v>
      </c>
      <c r="B115" s="10" t="s">
        <v>17</v>
      </c>
      <c r="C115" s="10" t="s">
        <v>18</v>
      </c>
      <c r="D115" s="10" t="s">
        <v>19</v>
      </c>
      <c r="E115" s="5" t="s">
        <v>21</v>
      </c>
      <c r="F115" s="36">
        <v>0</v>
      </c>
      <c r="H115" s="21"/>
      <c r="I115" s="31"/>
      <c r="J115" s="31"/>
      <c r="K115" s="31"/>
      <c r="L115" s="31"/>
    </row>
    <row r="116" spans="1:12" s="1" customFormat="1" ht="15.75">
      <c r="A116" s="26">
        <v>43837</v>
      </c>
      <c r="B116" s="10" t="s">
        <v>17</v>
      </c>
      <c r="C116" s="10" t="s">
        <v>18</v>
      </c>
      <c r="D116" s="10" t="s">
        <v>19</v>
      </c>
      <c r="E116" s="5" t="s">
        <v>22</v>
      </c>
      <c r="F116" s="36">
        <v>25</v>
      </c>
      <c r="H116" s="21"/>
      <c r="I116" s="31"/>
      <c r="J116" s="31"/>
      <c r="K116" s="31"/>
      <c r="L116" s="31"/>
    </row>
    <row r="117" spans="1:12" s="1" customFormat="1">
      <c r="A117" s="26">
        <v>43837</v>
      </c>
      <c r="B117" s="10" t="s">
        <v>17</v>
      </c>
      <c r="C117" s="10" t="s">
        <v>18</v>
      </c>
      <c r="D117" s="10" t="s">
        <v>19</v>
      </c>
      <c r="E117" s="10" t="s">
        <v>20</v>
      </c>
      <c r="F117" s="37">
        <f>379+20+30+10</f>
        <v>439</v>
      </c>
      <c r="H117" s="21"/>
      <c r="I117" s="31"/>
      <c r="J117" s="31"/>
      <c r="K117" s="31"/>
      <c r="L117" s="31"/>
    </row>
    <row r="118" spans="1:12" s="1" customFormat="1" ht="15.75">
      <c r="A118" s="26">
        <v>43837</v>
      </c>
      <c r="B118" s="10" t="s">
        <v>17</v>
      </c>
      <c r="C118" s="10" t="s">
        <v>18</v>
      </c>
      <c r="D118" s="10" t="s">
        <v>19</v>
      </c>
      <c r="E118" s="5" t="s">
        <v>35</v>
      </c>
      <c r="F118" s="36">
        <v>30</v>
      </c>
      <c r="H118" s="21"/>
      <c r="I118" s="31"/>
      <c r="J118" s="31"/>
      <c r="K118" s="31"/>
      <c r="L118" s="31"/>
    </row>
    <row r="119" spans="1:12" s="1" customFormat="1" ht="15.75">
      <c r="A119" s="26">
        <v>43836</v>
      </c>
      <c r="B119" s="10" t="s">
        <v>17</v>
      </c>
      <c r="C119" s="10" t="s">
        <v>18</v>
      </c>
      <c r="D119" s="10" t="s">
        <v>19</v>
      </c>
      <c r="E119" s="5" t="s">
        <v>21</v>
      </c>
      <c r="F119" s="36">
        <v>0</v>
      </c>
      <c r="H119" s="21"/>
      <c r="I119" s="31"/>
      <c r="J119" s="31"/>
      <c r="K119" s="31"/>
      <c r="L119" s="31"/>
    </row>
    <row r="120" spans="1:12" s="1" customFormat="1" ht="15.75">
      <c r="A120" s="26">
        <v>43836</v>
      </c>
      <c r="B120" s="10" t="s">
        <v>17</v>
      </c>
      <c r="C120" s="10" t="s">
        <v>18</v>
      </c>
      <c r="D120" s="10" t="s">
        <v>19</v>
      </c>
      <c r="E120" s="5" t="s">
        <v>22</v>
      </c>
      <c r="F120" s="36">
        <v>25</v>
      </c>
      <c r="H120" s="21"/>
      <c r="I120" s="31"/>
      <c r="J120" s="31"/>
      <c r="K120" s="31"/>
      <c r="L120" s="31"/>
    </row>
    <row r="121" spans="1:12" s="1" customFormat="1">
      <c r="A121" s="26">
        <v>43836</v>
      </c>
      <c r="B121" s="10" t="s">
        <v>17</v>
      </c>
      <c r="C121" s="10" t="s">
        <v>18</v>
      </c>
      <c r="D121" s="10" t="s">
        <v>19</v>
      </c>
      <c r="E121" s="10" t="s">
        <v>20</v>
      </c>
      <c r="F121" s="37">
        <f>379+20+30</f>
        <v>429</v>
      </c>
      <c r="H121" s="21"/>
      <c r="I121" s="31"/>
      <c r="J121" s="31"/>
      <c r="K121" s="31"/>
      <c r="L121" s="31"/>
    </row>
    <row r="122" spans="1:12" s="1" customFormat="1" ht="15.75">
      <c r="A122" s="26">
        <v>43836</v>
      </c>
      <c r="B122" s="10" t="s">
        <v>17</v>
      </c>
      <c r="C122" s="10" t="s">
        <v>18</v>
      </c>
      <c r="D122" s="10" t="s">
        <v>19</v>
      </c>
      <c r="E122" s="5" t="s">
        <v>35</v>
      </c>
      <c r="F122" s="36">
        <v>30</v>
      </c>
      <c r="H122" s="21"/>
      <c r="I122" s="31"/>
      <c r="J122" s="31"/>
      <c r="K122" s="31"/>
      <c r="L122" s="31"/>
    </row>
    <row r="123" spans="1:12" s="1" customFormat="1" ht="15.75">
      <c r="A123" s="26">
        <v>43834</v>
      </c>
      <c r="B123" s="10" t="s">
        <v>17</v>
      </c>
      <c r="C123" s="10" t="s">
        <v>18</v>
      </c>
      <c r="D123" s="10" t="s">
        <v>19</v>
      </c>
      <c r="E123" s="5" t="s">
        <v>21</v>
      </c>
      <c r="F123" s="36">
        <v>0</v>
      </c>
      <c r="H123" s="21"/>
      <c r="I123" s="31"/>
      <c r="J123" s="31"/>
      <c r="K123" s="31"/>
      <c r="L123" s="31"/>
    </row>
    <row r="124" spans="1:12" s="1" customFormat="1" ht="15.75">
      <c r="A124" s="26">
        <v>43834</v>
      </c>
      <c r="B124" s="10" t="s">
        <v>17</v>
      </c>
      <c r="C124" s="10" t="s">
        <v>18</v>
      </c>
      <c r="D124" s="10" t="s">
        <v>19</v>
      </c>
      <c r="E124" s="5" t="s">
        <v>22</v>
      </c>
      <c r="F124" s="36">
        <v>25</v>
      </c>
      <c r="H124" s="21"/>
      <c r="I124" s="31"/>
      <c r="J124" s="31"/>
      <c r="K124" s="31"/>
      <c r="L124" s="31"/>
    </row>
    <row r="125" spans="1:12" s="1" customFormat="1">
      <c r="A125" s="26">
        <v>43834</v>
      </c>
      <c r="B125" s="10" t="s">
        <v>17</v>
      </c>
      <c r="C125" s="10" t="s">
        <v>18</v>
      </c>
      <c r="D125" s="10" t="s">
        <v>19</v>
      </c>
      <c r="E125" s="10" t="s">
        <v>20</v>
      </c>
      <c r="F125" s="37">
        <f>379+20</f>
        <v>399</v>
      </c>
      <c r="H125" s="21"/>
      <c r="I125" s="31"/>
      <c r="J125" s="31"/>
      <c r="K125" s="31"/>
      <c r="L125" s="31"/>
    </row>
    <row r="126" spans="1:12" s="1" customFormat="1" ht="15.75">
      <c r="A126" s="26">
        <v>43834</v>
      </c>
      <c r="B126" s="10" t="s">
        <v>17</v>
      </c>
      <c r="C126" s="10" t="s">
        <v>18</v>
      </c>
      <c r="D126" s="10" t="s">
        <v>19</v>
      </c>
      <c r="E126" s="5" t="s">
        <v>35</v>
      </c>
      <c r="F126" s="36">
        <v>30</v>
      </c>
      <c r="H126" s="21"/>
      <c r="I126" s="31"/>
      <c r="J126" s="31"/>
      <c r="K126" s="31"/>
      <c r="L126" s="31"/>
    </row>
    <row r="127" spans="1:12" s="1" customFormat="1" ht="15.75">
      <c r="A127" s="26">
        <v>43833</v>
      </c>
      <c r="B127" s="10" t="s">
        <v>17</v>
      </c>
      <c r="C127" s="10" t="s">
        <v>18</v>
      </c>
      <c r="D127" s="10" t="s">
        <v>19</v>
      </c>
      <c r="E127" s="5" t="s">
        <v>21</v>
      </c>
      <c r="F127" s="36">
        <v>0</v>
      </c>
      <c r="H127" s="21"/>
      <c r="I127" s="31"/>
      <c r="J127" s="31"/>
      <c r="K127" s="31"/>
      <c r="L127" s="31"/>
    </row>
    <row r="128" spans="1:12" s="1" customFormat="1" ht="15.75">
      <c r="A128" s="26">
        <v>43833</v>
      </c>
      <c r="B128" s="10" t="s">
        <v>17</v>
      </c>
      <c r="C128" s="10" t="s">
        <v>18</v>
      </c>
      <c r="D128" s="10" t="s">
        <v>19</v>
      </c>
      <c r="E128" s="5" t="s">
        <v>22</v>
      </c>
      <c r="F128" s="36">
        <v>25</v>
      </c>
      <c r="H128" s="21"/>
      <c r="I128" s="31"/>
      <c r="J128" s="31"/>
      <c r="K128" s="31"/>
      <c r="L128" s="31"/>
    </row>
    <row r="129" spans="1:12" s="1" customFormat="1">
      <c r="A129" s="26">
        <v>43833</v>
      </c>
      <c r="B129" s="10" t="s">
        <v>17</v>
      </c>
      <c r="C129" s="10" t="s">
        <v>18</v>
      </c>
      <c r="D129" s="10" t="s">
        <v>19</v>
      </c>
      <c r="E129" s="10" t="s">
        <v>20</v>
      </c>
      <c r="F129" s="37">
        <v>379</v>
      </c>
      <c r="H129" s="21"/>
      <c r="I129" s="31"/>
      <c r="J129" s="31"/>
      <c r="K129" s="31"/>
      <c r="L129" s="31"/>
    </row>
    <row r="130" spans="1:12" s="1" customFormat="1" ht="15.75">
      <c r="A130" s="26">
        <v>43833</v>
      </c>
      <c r="B130" s="10" t="s">
        <v>17</v>
      </c>
      <c r="C130" s="10" t="s">
        <v>18</v>
      </c>
      <c r="D130" s="10" t="s">
        <v>19</v>
      </c>
      <c r="E130" s="5" t="s">
        <v>35</v>
      </c>
      <c r="F130" s="36">
        <v>30</v>
      </c>
      <c r="H130" s="21"/>
      <c r="I130" s="31"/>
      <c r="J130" s="31"/>
      <c r="K130" s="31"/>
      <c r="L130" s="31"/>
    </row>
    <row r="131" spans="1:12" s="1" customFormat="1" ht="15.75">
      <c r="A131" s="26">
        <v>43832</v>
      </c>
      <c r="B131" s="10" t="s">
        <v>17</v>
      </c>
      <c r="C131" s="10" t="s">
        <v>18</v>
      </c>
      <c r="D131" s="10" t="s">
        <v>19</v>
      </c>
      <c r="E131" s="5" t="s">
        <v>21</v>
      </c>
      <c r="F131" s="36">
        <v>0</v>
      </c>
      <c r="H131" s="21"/>
      <c r="I131" s="31"/>
      <c r="J131" s="31"/>
      <c r="K131" s="31"/>
      <c r="L131" s="31"/>
    </row>
    <row r="132" spans="1:12" s="1" customFormat="1" ht="15.75">
      <c r="A132" s="26">
        <v>43832</v>
      </c>
      <c r="B132" s="10" t="s">
        <v>17</v>
      </c>
      <c r="C132" s="10" t="s">
        <v>18</v>
      </c>
      <c r="D132" s="10" t="s">
        <v>19</v>
      </c>
      <c r="E132" s="5" t="s">
        <v>22</v>
      </c>
      <c r="F132" s="36">
        <v>25</v>
      </c>
      <c r="H132" s="21"/>
      <c r="I132" s="31"/>
      <c r="J132" s="31"/>
      <c r="K132" s="31"/>
      <c r="L132" s="31"/>
    </row>
    <row r="133" spans="1:12" s="1" customFormat="1">
      <c r="A133" s="26">
        <v>43832</v>
      </c>
      <c r="B133" s="10" t="s">
        <v>17</v>
      </c>
      <c r="C133" s="10" t="s">
        <v>18</v>
      </c>
      <c r="D133" s="10" t="s">
        <v>19</v>
      </c>
      <c r="E133" s="10" t="s">
        <v>20</v>
      </c>
      <c r="F133" s="37">
        <v>369</v>
      </c>
      <c r="H133" s="21"/>
      <c r="I133" s="31"/>
      <c r="J133" s="31"/>
      <c r="K133" s="31"/>
      <c r="L133" s="31"/>
    </row>
    <row r="134" spans="1:12" ht="15" customHeight="1">
      <c r="A134" s="26">
        <v>43832</v>
      </c>
      <c r="B134" s="10" t="s">
        <v>17</v>
      </c>
      <c r="C134" s="10" t="s">
        <v>18</v>
      </c>
      <c r="D134" s="10" t="s">
        <v>19</v>
      </c>
      <c r="E134" s="5" t="s">
        <v>35</v>
      </c>
      <c r="F134" s="36">
        <v>30</v>
      </c>
      <c r="G134" s="32"/>
      <c r="H134" s="32"/>
      <c r="I134" s="32"/>
      <c r="J134" s="32"/>
      <c r="K134" s="32"/>
    </row>
    <row r="135" spans="1:12" ht="15.75">
      <c r="A135" s="26">
        <v>43831</v>
      </c>
      <c r="B135" s="10" t="s">
        <v>17</v>
      </c>
      <c r="C135" s="10" t="s">
        <v>18</v>
      </c>
      <c r="D135" s="10" t="s">
        <v>19</v>
      </c>
      <c r="E135" s="5" t="s">
        <v>21</v>
      </c>
      <c r="F135" s="36">
        <v>0</v>
      </c>
      <c r="G135" s="32"/>
      <c r="H135" s="32"/>
      <c r="I135" s="32"/>
      <c r="J135" s="32"/>
      <c r="K135" s="32"/>
    </row>
    <row r="136" spans="1:12" ht="15.75">
      <c r="A136" s="26">
        <v>43831</v>
      </c>
      <c r="B136" s="10" t="s">
        <v>17</v>
      </c>
      <c r="C136" s="10" t="s">
        <v>18</v>
      </c>
      <c r="D136" s="10" t="s">
        <v>19</v>
      </c>
      <c r="E136" s="5" t="s">
        <v>22</v>
      </c>
      <c r="F136" s="36">
        <v>25</v>
      </c>
      <c r="G136" s="32"/>
      <c r="H136" s="32"/>
      <c r="I136" s="32"/>
      <c r="J136" s="32"/>
      <c r="K136" s="32"/>
    </row>
    <row r="137" spans="1:12">
      <c r="A137" s="26">
        <v>43831</v>
      </c>
      <c r="B137" s="10" t="s">
        <v>17</v>
      </c>
      <c r="C137" s="10" t="s">
        <v>18</v>
      </c>
      <c r="D137" s="10" t="s">
        <v>19</v>
      </c>
      <c r="E137" s="10" t="s">
        <v>20</v>
      </c>
      <c r="F137" s="37">
        <v>359</v>
      </c>
      <c r="G137" s="33"/>
      <c r="H137" s="33"/>
      <c r="I137" s="33"/>
      <c r="J137" s="33"/>
      <c r="K137" s="33"/>
    </row>
    <row r="138" spans="1:12" ht="15.75">
      <c r="A138" s="26">
        <v>43831</v>
      </c>
      <c r="B138" s="10" t="s">
        <v>17</v>
      </c>
      <c r="C138" s="10" t="s">
        <v>18</v>
      </c>
      <c r="D138" s="10" t="s">
        <v>19</v>
      </c>
      <c r="E138" s="5" t="s">
        <v>35</v>
      </c>
      <c r="F138" s="36">
        <v>30</v>
      </c>
      <c r="G138" s="35"/>
      <c r="H138" s="35"/>
      <c r="I138" s="35"/>
      <c r="J138" s="35"/>
      <c r="K138" s="35"/>
    </row>
    <row r="139" spans="1:12">
      <c r="G139" s="32"/>
      <c r="H139" s="32"/>
      <c r="I139" s="32"/>
      <c r="J139" s="32"/>
      <c r="K139" s="32"/>
    </row>
    <row r="140" spans="1:12">
      <c r="A140" s="21"/>
      <c r="G140" s="32"/>
      <c r="H140" s="32"/>
      <c r="I140" s="32"/>
      <c r="J140" s="32"/>
      <c r="K140" s="32"/>
    </row>
    <row r="141" spans="1:12" hidden="1">
      <c r="A141" s="21" t="s">
        <v>41</v>
      </c>
      <c r="B141" s="31"/>
      <c r="C141" s="31"/>
      <c r="D141" s="31"/>
      <c r="E141" s="31"/>
      <c r="F141" s="31"/>
      <c r="G141" s="32"/>
      <c r="H141" s="32"/>
      <c r="I141" s="32"/>
      <c r="J141" s="32"/>
      <c r="K141" s="32"/>
    </row>
    <row r="142" spans="1:12">
      <c r="A142" s="21" t="s">
        <v>45</v>
      </c>
      <c r="B142" s="31"/>
      <c r="C142" s="31"/>
      <c r="D142" s="31"/>
      <c r="E142" s="31"/>
      <c r="F142" s="31"/>
      <c r="G142" s="32"/>
      <c r="H142" s="32"/>
      <c r="I142" s="32"/>
      <c r="J142" s="32"/>
      <c r="K142" s="32"/>
    </row>
    <row r="143" spans="1:12">
      <c r="A143" s="21" t="s">
        <v>46</v>
      </c>
      <c r="B143" s="31"/>
      <c r="C143" s="31"/>
      <c r="D143" s="31"/>
      <c r="E143" s="31"/>
      <c r="F143" s="31"/>
      <c r="G143" s="32"/>
      <c r="H143" s="32"/>
      <c r="I143" s="32"/>
      <c r="J143" s="32"/>
      <c r="K143" s="32"/>
    </row>
    <row r="144" spans="1:12">
      <c r="A144" s="21" t="s">
        <v>47</v>
      </c>
      <c r="B144" s="31"/>
      <c r="C144" s="31"/>
      <c r="D144" s="31"/>
      <c r="E144" s="31"/>
      <c r="F144" s="31"/>
      <c r="G144" s="44"/>
      <c r="H144" s="44"/>
      <c r="I144" s="44"/>
      <c r="J144" s="44"/>
      <c r="K144" s="44"/>
    </row>
    <row r="145" spans="1:11" ht="285.75" customHeight="1">
      <c r="A145" s="45" t="s">
        <v>30</v>
      </c>
      <c r="B145" s="45"/>
      <c r="C145" s="45"/>
      <c r="D145" s="45"/>
      <c r="E145" s="45"/>
      <c r="F145" s="45"/>
      <c r="G145" s="32"/>
      <c r="H145" s="32"/>
      <c r="I145" s="32"/>
      <c r="J145" s="32"/>
      <c r="K145" s="32"/>
    </row>
    <row r="146" spans="1:11">
      <c r="A146" s="32"/>
      <c r="B146" s="32"/>
      <c r="C146" s="32"/>
      <c r="D146" s="32"/>
      <c r="E146" s="32"/>
      <c r="F146" s="32"/>
      <c r="G146" s="32"/>
      <c r="H146" s="32"/>
      <c r="I146" s="32"/>
      <c r="J146" s="32"/>
      <c r="K146" s="32"/>
    </row>
    <row r="147" spans="1:11">
      <c r="A147" s="32"/>
      <c r="B147" s="32"/>
      <c r="C147" s="32"/>
      <c r="D147" s="32"/>
      <c r="E147" s="32"/>
      <c r="F147" s="32"/>
      <c r="G147" s="32"/>
      <c r="H147" s="32"/>
      <c r="I147" s="32"/>
      <c r="J147" s="32"/>
      <c r="K147" s="32"/>
    </row>
    <row r="148" spans="1:11">
      <c r="A148" s="32"/>
      <c r="B148" s="32"/>
      <c r="C148" s="32"/>
      <c r="D148" s="32"/>
      <c r="E148" s="32"/>
      <c r="F148" s="32"/>
      <c r="G148" s="32"/>
      <c r="H148" s="32"/>
      <c r="I148" s="32"/>
      <c r="J148" s="32"/>
      <c r="K148" s="32"/>
    </row>
    <row r="149" spans="1:11">
      <c r="A149" s="32"/>
      <c r="B149" s="32"/>
      <c r="C149" s="32"/>
      <c r="D149" s="32"/>
      <c r="E149" s="32"/>
      <c r="F149" s="32"/>
      <c r="G149" s="32"/>
      <c r="H149" s="32"/>
      <c r="I149" s="32"/>
      <c r="J149" s="32"/>
      <c r="K149" s="32"/>
    </row>
    <row r="150" spans="1:11">
      <c r="A150" s="32"/>
      <c r="B150" s="32"/>
      <c r="C150" s="32"/>
      <c r="D150" s="32"/>
      <c r="E150" s="32"/>
      <c r="F150" s="32"/>
      <c r="G150" s="32"/>
      <c r="H150" s="32"/>
      <c r="I150" s="32"/>
      <c r="J150" s="32"/>
      <c r="K150" s="32"/>
    </row>
    <row r="151" spans="1:11">
      <c r="A151" s="32"/>
      <c r="B151" s="32"/>
      <c r="C151" s="32"/>
      <c r="D151" s="32"/>
      <c r="E151" s="32"/>
      <c r="F151" s="32"/>
      <c r="G151" s="32"/>
      <c r="H151" s="32"/>
      <c r="I151" s="32"/>
      <c r="J151" s="32"/>
      <c r="K151" s="32"/>
    </row>
    <row r="152" spans="1:11">
      <c r="A152" s="32"/>
      <c r="B152" s="32"/>
      <c r="C152" s="32"/>
      <c r="D152" s="32"/>
      <c r="E152" s="32"/>
      <c r="F152" s="32"/>
      <c r="G152" s="32"/>
      <c r="H152" s="32"/>
      <c r="I152" s="32"/>
      <c r="J152" s="32"/>
      <c r="K152" s="32"/>
    </row>
    <row r="153" spans="1:11">
      <c r="A153" s="32"/>
      <c r="B153" s="32"/>
      <c r="C153" s="32"/>
      <c r="D153" s="32"/>
      <c r="E153" s="32"/>
      <c r="F153" s="32"/>
      <c r="G153" s="32"/>
      <c r="H153" s="32"/>
      <c r="I153" s="32"/>
      <c r="J153" s="32"/>
      <c r="K153" s="32"/>
    </row>
    <row r="154" spans="1:11">
      <c r="A154" s="32"/>
      <c r="B154" s="32"/>
      <c r="C154" s="32"/>
      <c r="D154" s="32"/>
      <c r="E154" s="32"/>
      <c r="F154" s="32"/>
      <c r="G154" s="32"/>
      <c r="H154" s="32"/>
      <c r="I154" s="32"/>
      <c r="J154" s="32"/>
      <c r="K154" s="32"/>
    </row>
    <row r="155" spans="1:11">
      <c r="A155" s="32"/>
      <c r="B155" s="32"/>
      <c r="C155" s="32"/>
      <c r="D155" s="32"/>
      <c r="E155" s="32"/>
      <c r="F155" s="32"/>
    </row>
    <row r="156" spans="1:11">
      <c r="A156" s="32"/>
      <c r="B156" s="32"/>
      <c r="C156" s="32"/>
      <c r="D156" s="32"/>
      <c r="E156" s="32"/>
      <c r="F156" s="32"/>
    </row>
    <row r="157" spans="1:11">
      <c r="A157" s="32"/>
      <c r="B157" s="32"/>
      <c r="C157" s="32"/>
      <c r="D157" s="32"/>
      <c r="E157" s="32"/>
      <c r="F157" s="32"/>
    </row>
    <row r="158" spans="1:11">
      <c r="A158" s="32"/>
      <c r="B158" s="32"/>
      <c r="C158" s="32"/>
      <c r="D158" s="32"/>
      <c r="E158" s="32"/>
      <c r="F158" s="32"/>
    </row>
    <row r="159" spans="1:11">
      <c r="A159" s="32"/>
      <c r="B159" s="32"/>
      <c r="C159" s="32"/>
      <c r="D159" s="32"/>
      <c r="E159" s="32"/>
      <c r="F159" s="32"/>
    </row>
    <row r="160" spans="1:11">
      <c r="A160" s="32"/>
      <c r="B160" s="32"/>
      <c r="C160" s="32"/>
      <c r="D160" s="32"/>
      <c r="E160" s="32"/>
      <c r="F160" s="32"/>
    </row>
    <row r="161" spans="1:6">
      <c r="A161" s="32"/>
      <c r="B161" s="32"/>
      <c r="C161" s="32"/>
      <c r="D161" s="32"/>
      <c r="E161" s="32"/>
      <c r="F161" s="32"/>
    </row>
    <row r="162" spans="1:6">
      <c r="A162" s="32"/>
      <c r="B162" s="32"/>
      <c r="C162" s="32"/>
      <c r="D162" s="32"/>
      <c r="E162" s="32"/>
      <c r="F162" s="32"/>
    </row>
    <row r="163" spans="1:6">
      <c r="A163" s="32"/>
      <c r="B163" s="32"/>
      <c r="C163" s="32"/>
      <c r="D163" s="32"/>
      <c r="E163" s="32"/>
      <c r="F163" s="32"/>
    </row>
  </sheetData>
  <mergeCells count="8">
    <mergeCell ref="A145:F145"/>
    <mergeCell ref="A1:H1"/>
    <mergeCell ref="F2:F3"/>
    <mergeCell ref="A2:A3"/>
    <mergeCell ref="B2:B3"/>
    <mergeCell ref="C2:C3"/>
    <mergeCell ref="D2:D3"/>
    <mergeCell ref="E2:E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dimension ref="A1:H33"/>
  <sheetViews>
    <sheetView workbookViewId="0">
      <selection activeCell="B4" sqref="A4:F4"/>
    </sheetView>
  </sheetViews>
  <sheetFormatPr defaultRowHeight="15"/>
  <cols>
    <col min="1" max="1" width="10" bestFit="1" customWidth="1"/>
    <col min="2" max="2" width="11.28515625" bestFit="1" customWidth="1"/>
    <col min="3" max="3" width="15" bestFit="1" customWidth="1"/>
    <col min="4" max="4" width="9" bestFit="1" customWidth="1"/>
    <col min="5" max="5" width="46.42578125" customWidth="1"/>
    <col min="6" max="6" width="15.5703125" customWidth="1"/>
  </cols>
  <sheetData>
    <row r="1" spans="1:8">
      <c r="A1" s="46" t="s">
        <v>29</v>
      </c>
      <c r="B1" s="47"/>
      <c r="C1" s="47"/>
      <c r="D1" s="47"/>
      <c r="E1" s="47"/>
      <c r="F1" s="47"/>
      <c r="G1" s="47"/>
      <c r="H1" s="47"/>
    </row>
    <row r="2" spans="1:8">
      <c r="A2" s="51" t="s">
        <v>0</v>
      </c>
      <c r="B2" s="51" t="s">
        <v>1</v>
      </c>
      <c r="C2" s="51" t="s">
        <v>2</v>
      </c>
      <c r="D2" s="51" t="s">
        <v>3</v>
      </c>
      <c r="E2" s="51" t="s">
        <v>13</v>
      </c>
      <c r="F2" s="52" t="s">
        <v>27</v>
      </c>
    </row>
    <row r="3" spans="1:8" ht="16.5" customHeight="1">
      <c r="A3" s="51"/>
      <c r="B3" s="51"/>
      <c r="C3" s="51"/>
      <c r="D3" s="51"/>
      <c r="E3" s="51"/>
      <c r="F3" s="53"/>
    </row>
    <row r="4" spans="1:8" ht="16.5" customHeight="1">
      <c r="A4" s="26">
        <v>43861</v>
      </c>
      <c r="B4" s="17" t="s">
        <v>24</v>
      </c>
      <c r="C4" s="17" t="s">
        <v>25</v>
      </c>
      <c r="D4" s="17" t="s">
        <v>19</v>
      </c>
      <c r="E4" s="7" t="s">
        <v>26</v>
      </c>
      <c r="F4" s="16">
        <v>0</v>
      </c>
    </row>
    <row r="5" spans="1:8" ht="16.5" customHeight="1">
      <c r="A5" s="26">
        <v>43860</v>
      </c>
      <c r="B5" s="17" t="s">
        <v>24</v>
      </c>
      <c r="C5" s="17" t="s">
        <v>25</v>
      </c>
      <c r="D5" s="17" t="s">
        <v>19</v>
      </c>
      <c r="E5" s="7" t="s">
        <v>26</v>
      </c>
      <c r="F5" s="16">
        <v>0</v>
      </c>
    </row>
    <row r="6" spans="1:8" ht="16.5" customHeight="1">
      <c r="A6" s="26">
        <v>43859</v>
      </c>
      <c r="B6" s="17" t="s">
        <v>24</v>
      </c>
      <c r="C6" s="17" t="s">
        <v>25</v>
      </c>
      <c r="D6" s="17" t="s">
        <v>19</v>
      </c>
      <c r="E6" s="7" t="s">
        <v>26</v>
      </c>
      <c r="F6" s="16">
        <v>0</v>
      </c>
    </row>
    <row r="7" spans="1:8" ht="16.5" customHeight="1">
      <c r="A7" s="26">
        <v>43858</v>
      </c>
      <c r="B7" s="17" t="s">
        <v>24</v>
      </c>
      <c r="C7" s="17" t="s">
        <v>25</v>
      </c>
      <c r="D7" s="17" t="s">
        <v>19</v>
      </c>
      <c r="E7" s="7" t="s">
        <v>26</v>
      </c>
      <c r="F7" s="16">
        <v>0</v>
      </c>
    </row>
    <row r="8" spans="1:8" ht="16.5" customHeight="1">
      <c r="A8" s="26">
        <v>43857</v>
      </c>
      <c r="B8" s="17" t="s">
        <v>24</v>
      </c>
      <c r="C8" s="17" t="s">
        <v>25</v>
      </c>
      <c r="D8" s="17" t="s">
        <v>19</v>
      </c>
      <c r="E8" s="7" t="s">
        <v>26</v>
      </c>
      <c r="F8" s="16">
        <v>0</v>
      </c>
    </row>
    <row r="9" spans="1:8" ht="16.5" customHeight="1">
      <c r="A9" s="26">
        <v>43855</v>
      </c>
      <c r="B9" s="17" t="s">
        <v>24</v>
      </c>
      <c r="C9" s="17" t="s">
        <v>25</v>
      </c>
      <c r="D9" s="17" t="s">
        <v>19</v>
      </c>
      <c r="E9" s="7" t="s">
        <v>26</v>
      </c>
      <c r="F9" s="16">
        <v>0</v>
      </c>
    </row>
    <row r="10" spans="1:8" ht="16.5" customHeight="1">
      <c r="A10" s="26">
        <v>43854</v>
      </c>
      <c r="B10" s="17" t="s">
        <v>24</v>
      </c>
      <c r="C10" s="17" t="s">
        <v>25</v>
      </c>
      <c r="D10" s="17" t="s">
        <v>19</v>
      </c>
      <c r="E10" s="7" t="s">
        <v>26</v>
      </c>
      <c r="F10" s="16">
        <v>0</v>
      </c>
    </row>
    <row r="11" spans="1:8" ht="16.5" customHeight="1">
      <c r="A11" s="26">
        <v>43853</v>
      </c>
      <c r="B11" s="17" t="s">
        <v>24</v>
      </c>
      <c r="C11" s="17" t="s">
        <v>25</v>
      </c>
      <c r="D11" s="17" t="s">
        <v>19</v>
      </c>
      <c r="E11" s="7" t="s">
        <v>26</v>
      </c>
      <c r="F11" s="16">
        <v>0</v>
      </c>
    </row>
    <row r="12" spans="1:8" ht="16.5" customHeight="1">
      <c r="A12" s="26">
        <v>43852</v>
      </c>
      <c r="B12" s="17" t="s">
        <v>24</v>
      </c>
      <c r="C12" s="17" t="s">
        <v>25</v>
      </c>
      <c r="D12" s="17" t="s">
        <v>19</v>
      </c>
      <c r="E12" s="7" t="s">
        <v>26</v>
      </c>
      <c r="F12" s="16">
        <v>0</v>
      </c>
    </row>
    <row r="13" spans="1:8" ht="16.5" customHeight="1">
      <c r="A13" s="26">
        <v>43851</v>
      </c>
      <c r="B13" s="17" t="s">
        <v>24</v>
      </c>
      <c r="C13" s="17" t="s">
        <v>25</v>
      </c>
      <c r="D13" s="17" t="s">
        <v>19</v>
      </c>
      <c r="E13" s="7" t="s">
        <v>26</v>
      </c>
      <c r="F13" s="16">
        <v>0</v>
      </c>
    </row>
    <row r="14" spans="1:8" ht="16.5" customHeight="1">
      <c r="A14" s="26">
        <v>43850</v>
      </c>
      <c r="B14" s="17" t="s">
        <v>24</v>
      </c>
      <c r="C14" s="17" t="s">
        <v>25</v>
      </c>
      <c r="D14" s="17" t="s">
        <v>19</v>
      </c>
      <c r="E14" s="7" t="s">
        <v>26</v>
      </c>
      <c r="F14" s="16">
        <v>0</v>
      </c>
    </row>
    <row r="15" spans="1:8" ht="16.5" customHeight="1">
      <c r="A15" s="26">
        <v>43848</v>
      </c>
      <c r="B15" s="17" t="s">
        <v>24</v>
      </c>
      <c r="C15" s="17" t="s">
        <v>25</v>
      </c>
      <c r="D15" s="17" t="s">
        <v>19</v>
      </c>
      <c r="E15" s="7" t="s">
        <v>26</v>
      </c>
      <c r="F15" s="16">
        <v>0</v>
      </c>
    </row>
    <row r="16" spans="1:8" ht="16.5" customHeight="1">
      <c r="A16" s="26">
        <v>43847</v>
      </c>
      <c r="B16" s="17" t="s">
        <v>24</v>
      </c>
      <c r="C16" s="17" t="s">
        <v>25</v>
      </c>
      <c r="D16" s="17" t="s">
        <v>19</v>
      </c>
      <c r="E16" s="7" t="s">
        <v>26</v>
      </c>
      <c r="F16" s="16">
        <v>0</v>
      </c>
    </row>
    <row r="17" spans="1:6" ht="16.5" customHeight="1">
      <c r="A17" s="26">
        <v>43846</v>
      </c>
      <c r="B17" s="17" t="s">
        <v>24</v>
      </c>
      <c r="C17" s="17" t="s">
        <v>25</v>
      </c>
      <c r="D17" s="17" t="s">
        <v>19</v>
      </c>
      <c r="E17" s="7" t="s">
        <v>26</v>
      </c>
      <c r="F17" s="16">
        <v>0</v>
      </c>
    </row>
    <row r="18" spans="1:6" ht="16.5" customHeight="1">
      <c r="A18" s="26">
        <v>43845</v>
      </c>
      <c r="B18" s="17" t="s">
        <v>24</v>
      </c>
      <c r="C18" s="17" t="s">
        <v>25</v>
      </c>
      <c r="D18" s="17" t="s">
        <v>19</v>
      </c>
      <c r="E18" s="7" t="s">
        <v>26</v>
      </c>
      <c r="F18" s="16">
        <v>0</v>
      </c>
    </row>
    <row r="19" spans="1:6" ht="16.5" customHeight="1">
      <c r="A19" s="26">
        <v>43844</v>
      </c>
      <c r="B19" s="17" t="s">
        <v>24</v>
      </c>
      <c r="C19" s="17" t="s">
        <v>25</v>
      </c>
      <c r="D19" s="17" t="s">
        <v>19</v>
      </c>
      <c r="E19" s="7" t="s">
        <v>26</v>
      </c>
      <c r="F19" s="16">
        <v>0</v>
      </c>
    </row>
    <row r="20" spans="1:6" ht="16.5" customHeight="1">
      <c r="A20" s="26">
        <v>43843</v>
      </c>
      <c r="B20" s="17" t="s">
        <v>24</v>
      </c>
      <c r="C20" s="17" t="s">
        <v>25</v>
      </c>
      <c r="D20" s="17" t="s">
        <v>19</v>
      </c>
      <c r="E20" s="7" t="s">
        <v>26</v>
      </c>
      <c r="F20" s="16">
        <v>0</v>
      </c>
    </row>
    <row r="21" spans="1:6" ht="16.5" customHeight="1">
      <c r="A21" s="26">
        <v>43841</v>
      </c>
      <c r="B21" s="17" t="s">
        <v>24</v>
      </c>
      <c r="C21" s="17" t="s">
        <v>25</v>
      </c>
      <c r="D21" s="17" t="s">
        <v>19</v>
      </c>
      <c r="E21" s="7" t="s">
        <v>26</v>
      </c>
      <c r="F21" s="16">
        <v>0</v>
      </c>
    </row>
    <row r="22" spans="1:6" ht="16.5" customHeight="1">
      <c r="A22" s="26">
        <v>43840</v>
      </c>
      <c r="B22" s="17" t="s">
        <v>24</v>
      </c>
      <c r="C22" s="17" t="s">
        <v>25</v>
      </c>
      <c r="D22" s="17" t="s">
        <v>19</v>
      </c>
      <c r="E22" s="7" t="s">
        <v>26</v>
      </c>
      <c r="F22" s="16">
        <v>0</v>
      </c>
    </row>
    <row r="23" spans="1:6" ht="16.5" customHeight="1">
      <c r="A23" s="26">
        <v>43839</v>
      </c>
      <c r="B23" s="17" t="s">
        <v>24</v>
      </c>
      <c r="C23" s="17" t="s">
        <v>25</v>
      </c>
      <c r="D23" s="17" t="s">
        <v>19</v>
      </c>
      <c r="E23" s="7" t="s">
        <v>26</v>
      </c>
      <c r="F23" s="16">
        <v>0</v>
      </c>
    </row>
    <row r="24" spans="1:6" ht="16.5" customHeight="1">
      <c r="A24" s="26">
        <v>43838</v>
      </c>
      <c r="B24" s="17" t="s">
        <v>24</v>
      </c>
      <c r="C24" s="17" t="s">
        <v>25</v>
      </c>
      <c r="D24" s="17" t="s">
        <v>19</v>
      </c>
      <c r="E24" s="7" t="s">
        <v>26</v>
      </c>
      <c r="F24" s="16">
        <v>0</v>
      </c>
    </row>
    <row r="25" spans="1:6" ht="16.5" customHeight="1">
      <c r="A25" s="26">
        <v>43837</v>
      </c>
      <c r="B25" s="17" t="s">
        <v>24</v>
      </c>
      <c r="C25" s="17" t="s">
        <v>25</v>
      </c>
      <c r="D25" s="17" t="s">
        <v>19</v>
      </c>
      <c r="E25" s="7" t="s">
        <v>26</v>
      </c>
      <c r="F25" s="16">
        <v>0</v>
      </c>
    </row>
    <row r="26" spans="1:6" ht="16.5" customHeight="1">
      <c r="A26" s="26">
        <v>43836</v>
      </c>
      <c r="B26" s="17" t="s">
        <v>24</v>
      </c>
      <c r="C26" s="17" t="s">
        <v>25</v>
      </c>
      <c r="D26" s="17" t="s">
        <v>19</v>
      </c>
      <c r="E26" s="7" t="s">
        <v>26</v>
      </c>
      <c r="F26" s="16">
        <v>0</v>
      </c>
    </row>
    <row r="27" spans="1:6" ht="16.5" customHeight="1">
      <c r="A27" s="26">
        <v>43834</v>
      </c>
      <c r="B27" s="17" t="s">
        <v>24</v>
      </c>
      <c r="C27" s="17" t="s">
        <v>25</v>
      </c>
      <c r="D27" s="17" t="s">
        <v>19</v>
      </c>
      <c r="E27" s="7" t="s">
        <v>26</v>
      </c>
      <c r="F27" s="16">
        <v>0</v>
      </c>
    </row>
    <row r="28" spans="1:6" ht="16.5" customHeight="1">
      <c r="A28" s="26">
        <v>43833</v>
      </c>
      <c r="B28" s="17" t="s">
        <v>24</v>
      </c>
      <c r="C28" s="17" t="s">
        <v>25</v>
      </c>
      <c r="D28" s="17" t="s">
        <v>19</v>
      </c>
      <c r="E28" s="7" t="s">
        <v>26</v>
      </c>
      <c r="F28" s="16">
        <v>0</v>
      </c>
    </row>
    <row r="29" spans="1:6" ht="16.5" customHeight="1">
      <c r="A29" s="26">
        <v>43832</v>
      </c>
      <c r="B29" s="17" t="s">
        <v>24</v>
      </c>
      <c r="C29" s="17" t="s">
        <v>25</v>
      </c>
      <c r="D29" s="17" t="s">
        <v>19</v>
      </c>
      <c r="E29" s="7" t="s">
        <v>26</v>
      </c>
      <c r="F29" s="16">
        <v>0</v>
      </c>
    </row>
    <row r="30" spans="1:6" ht="16.5" customHeight="1">
      <c r="A30" s="26">
        <v>43831</v>
      </c>
      <c r="B30" s="17" t="s">
        <v>24</v>
      </c>
      <c r="C30" s="17" t="s">
        <v>25</v>
      </c>
      <c r="D30" s="17" t="s">
        <v>19</v>
      </c>
      <c r="E30" s="7" t="s">
        <v>26</v>
      </c>
      <c r="F30" s="16">
        <v>0</v>
      </c>
    </row>
    <row r="31" spans="1:6">
      <c r="A31" s="15"/>
      <c r="B31" s="8"/>
      <c r="C31" s="8"/>
    </row>
    <row r="32" spans="1:6">
      <c r="A32" s="15"/>
      <c r="B32" s="15"/>
      <c r="C32" s="15"/>
    </row>
    <row r="33" spans="1:6" ht="255" customHeight="1">
      <c r="A33" s="45" t="s">
        <v>28</v>
      </c>
      <c r="B33" s="45"/>
      <c r="C33" s="45"/>
      <c r="D33" s="45"/>
      <c r="E33" s="45"/>
      <c r="F33" s="45"/>
    </row>
  </sheetData>
  <mergeCells count="8">
    <mergeCell ref="A1:H1"/>
    <mergeCell ref="A33:F33"/>
    <mergeCell ref="A2:A3"/>
    <mergeCell ref="B2:B3"/>
    <mergeCell ref="C2:C3"/>
    <mergeCell ref="D2:D3"/>
    <mergeCell ref="E2:E3"/>
    <mergeCell ref="F2:F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A1:H57"/>
  <sheetViews>
    <sheetView topLeftCell="A4" workbookViewId="0">
      <selection activeCell="F5" sqref="F5"/>
    </sheetView>
  </sheetViews>
  <sheetFormatPr defaultRowHeight="15"/>
  <cols>
    <col min="1" max="1" width="10" bestFit="1" customWidth="1"/>
    <col min="2" max="2" width="18.5703125" bestFit="1" customWidth="1"/>
    <col min="3" max="3" width="15" bestFit="1" customWidth="1"/>
    <col min="5" max="5" width="29.42578125" style="27" bestFit="1" customWidth="1"/>
    <col min="6" max="6" width="27.28515625" style="28" bestFit="1" customWidth="1"/>
  </cols>
  <sheetData>
    <row r="1" spans="1:8">
      <c r="A1" s="46" t="s">
        <v>29</v>
      </c>
      <c r="B1" s="47"/>
      <c r="C1" s="47"/>
      <c r="D1" s="47"/>
      <c r="E1" s="47"/>
      <c r="F1" s="47"/>
      <c r="G1" s="47"/>
      <c r="H1" s="47"/>
    </row>
    <row r="2" spans="1:8">
      <c r="A2" s="56" t="s">
        <v>0</v>
      </c>
      <c r="B2" s="56" t="s">
        <v>1</v>
      </c>
      <c r="C2" s="56" t="s">
        <v>2</v>
      </c>
      <c r="D2" s="56" t="s">
        <v>3</v>
      </c>
      <c r="E2" s="52" t="s">
        <v>13</v>
      </c>
      <c r="F2" s="58" t="s">
        <v>27</v>
      </c>
    </row>
    <row r="3" spans="1:8" ht="53.25" customHeight="1">
      <c r="A3" s="57"/>
      <c r="B3" s="57"/>
      <c r="C3" s="57"/>
      <c r="D3" s="57"/>
      <c r="E3" s="53"/>
      <c r="F3" s="59"/>
    </row>
    <row r="4" spans="1:8" ht="105">
      <c r="A4" s="29">
        <v>43861</v>
      </c>
      <c r="B4" s="29" t="s">
        <v>31</v>
      </c>
      <c r="C4" s="6" t="s">
        <v>32</v>
      </c>
      <c r="D4" s="6" t="s">
        <v>33</v>
      </c>
      <c r="E4" s="38" t="s">
        <v>34</v>
      </c>
      <c r="F4" s="30">
        <v>0</v>
      </c>
    </row>
    <row r="5" spans="1:8" ht="105">
      <c r="A5" s="29">
        <v>43860</v>
      </c>
      <c r="B5" s="29" t="s">
        <v>31</v>
      </c>
      <c r="C5" s="6" t="s">
        <v>32</v>
      </c>
      <c r="D5" s="6" t="s">
        <v>33</v>
      </c>
      <c r="E5" s="38" t="s">
        <v>34</v>
      </c>
      <c r="F5" s="30">
        <v>0</v>
      </c>
    </row>
    <row r="6" spans="1:8" ht="105">
      <c r="A6" s="29">
        <v>43859</v>
      </c>
      <c r="B6" s="29" t="s">
        <v>31</v>
      </c>
      <c r="C6" s="6" t="s">
        <v>32</v>
      </c>
      <c r="D6" s="6" t="s">
        <v>33</v>
      </c>
      <c r="E6" s="38" t="s">
        <v>34</v>
      </c>
      <c r="F6" s="30">
        <v>0</v>
      </c>
    </row>
    <row r="7" spans="1:8" ht="105">
      <c r="A7" s="29">
        <v>43858</v>
      </c>
      <c r="B7" s="29" t="s">
        <v>31</v>
      </c>
      <c r="C7" s="6" t="s">
        <v>32</v>
      </c>
      <c r="D7" s="6" t="s">
        <v>33</v>
      </c>
      <c r="E7" s="38" t="s">
        <v>34</v>
      </c>
      <c r="F7" s="30">
        <v>0</v>
      </c>
    </row>
    <row r="8" spans="1:8" ht="105">
      <c r="A8" s="29">
        <v>43857</v>
      </c>
      <c r="B8" s="29" t="s">
        <v>31</v>
      </c>
      <c r="C8" s="6" t="s">
        <v>32</v>
      </c>
      <c r="D8" s="6" t="s">
        <v>33</v>
      </c>
      <c r="E8" s="38" t="s">
        <v>34</v>
      </c>
      <c r="F8" s="30">
        <v>0</v>
      </c>
    </row>
    <row r="9" spans="1:8" ht="105">
      <c r="A9" s="29">
        <v>43855</v>
      </c>
      <c r="B9" s="29" t="s">
        <v>31</v>
      </c>
      <c r="C9" s="6" t="s">
        <v>32</v>
      </c>
      <c r="D9" s="6" t="s">
        <v>33</v>
      </c>
      <c r="E9" s="38" t="s">
        <v>34</v>
      </c>
      <c r="F9" s="30">
        <v>0</v>
      </c>
    </row>
    <row r="10" spans="1:8" ht="53.25" customHeight="1">
      <c r="A10" s="29">
        <v>43855</v>
      </c>
      <c r="B10" s="29" t="s">
        <v>31</v>
      </c>
      <c r="C10" s="6" t="s">
        <v>32</v>
      </c>
      <c r="D10" s="6" t="s">
        <v>33</v>
      </c>
      <c r="E10" s="38" t="s">
        <v>34</v>
      </c>
      <c r="F10" s="30">
        <v>0</v>
      </c>
    </row>
    <row r="11" spans="1:8" ht="53.25" customHeight="1">
      <c r="A11" s="29">
        <v>43853</v>
      </c>
      <c r="B11" s="29" t="s">
        <v>31</v>
      </c>
      <c r="C11" s="6" t="s">
        <v>32</v>
      </c>
      <c r="D11" s="6" t="s">
        <v>33</v>
      </c>
      <c r="E11" s="38" t="s">
        <v>34</v>
      </c>
      <c r="F11" s="30">
        <v>0</v>
      </c>
    </row>
    <row r="12" spans="1:8" ht="53.25" customHeight="1">
      <c r="A12" s="29">
        <v>43852</v>
      </c>
      <c r="B12" s="29" t="s">
        <v>31</v>
      </c>
      <c r="C12" s="6" t="s">
        <v>32</v>
      </c>
      <c r="D12" s="6" t="s">
        <v>33</v>
      </c>
      <c r="E12" s="38" t="s">
        <v>34</v>
      </c>
      <c r="F12" s="30">
        <v>0</v>
      </c>
    </row>
    <row r="13" spans="1:8" ht="105">
      <c r="A13" s="29">
        <v>43851</v>
      </c>
      <c r="B13" s="29" t="s">
        <v>31</v>
      </c>
      <c r="C13" s="6" t="s">
        <v>32</v>
      </c>
      <c r="D13" s="6" t="s">
        <v>33</v>
      </c>
      <c r="E13" s="38" t="s">
        <v>34</v>
      </c>
      <c r="F13" s="30">
        <v>0</v>
      </c>
    </row>
    <row r="14" spans="1:8" ht="105">
      <c r="A14" s="29">
        <v>43850</v>
      </c>
      <c r="B14" s="29" t="s">
        <v>31</v>
      </c>
      <c r="C14" s="6" t="s">
        <v>32</v>
      </c>
      <c r="D14" s="6" t="s">
        <v>33</v>
      </c>
      <c r="E14" s="38" t="s">
        <v>34</v>
      </c>
      <c r="F14" s="30">
        <v>0</v>
      </c>
    </row>
    <row r="15" spans="1:8" ht="105">
      <c r="A15" s="29">
        <v>43848</v>
      </c>
      <c r="B15" s="29" t="s">
        <v>31</v>
      </c>
      <c r="C15" s="6" t="s">
        <v>32</v>
      </c>
      <c r="D15" s="6" t="s">
        <v>33</v>
      </c>
      <c r="E15" s="38" t="s">
        <v>34</v>
      </c>
      <c r="F15" s="30">
        <v>0</v>
      </c>
    </row>
    <row r="16" spans="1:8" ht="53.25" customHeight="1">
      <c r="A16" s="29">
        <v>43847</v>
      </c>
      <c r="B16" s="29" t="s">
        <v>31</v>
      </c>
      <c r="C16" s="6" t="s">
        <v>32</v>
      </c>
      <c r="D16" s="6" t="s">
        <v>33</v>
      </c>
      <c r="E16" s="38" t="s">
        <v>34</v>
      </c>
      <c r="F16" s="30">
        <v>0</v>
      </c>
    </row>
    <row r="17" spans="1:8" ht="53.25" customHeight="1">
      <c r="A17" s="29">
        <v>43846</v>
      </c>
      <c r="B17" s="29" t="s">
        <v>31</v>
      </c>
      <c r="C17" s="6" t="s">
        <v>32</v>
      </c>
      <c r="D17" s="6" t="s">
        <v>33</v>
      </c>
      <c r="E17" s="38" t="s">
        <v>34</v>
      </c>
      <c r="F17" s="30">
        <v>0</v>
      </c>
    </row>
    <row r="18" spans="1:8" ht="53.25" customHeight="1">
      <c r="A18" s="29">
        <v>43845</v>
      </c>
      <c r="B18" s="29" t="s">
        <v>31</v>
      </c>
      <c r="C18" s="6" t="s">
        <v>32</v>
      </c>
      <c r="D18" s="6" t="s">
        <v>33</v>
      </c>
      <c r="E18" s="38" t="s">
        <v>34</v>
      </c>
      <c r="F18" s="30">
        <v>0</v>
      </c>
    </row>
    <row r="19" spans="1:8" ht="53.25" customHeight="1">
      <c r="A19" s="29">
        <v>43844</v>
      </c>
      <c r="B19" s="29" t="s">
        <v>31</v>
      </c>
      <c r="C19" s="6" t="s">
        <v>32</v>
      </c>
      <c r="D19" s="6" t="s">
        <v>33</v>
      </c>
      <c r="E19" s="38" t="s">
        <v>34</v>
      </c>
      <c r="F19" s="30">
        <v>0</v>
      </c>
    </row>
    <row r="20" spans="1:8" ht="53.25" customHeight="1">
      <c r="A20" s="29">
        <v>43843</v>
      </c>
      <c r="B20" s="29" t="s">
        <v>31</v>
      </c>
      <c r="C20" s="6" t="s">
        <v>32</v>
      </c>
      <c r="D20" s="6" t="s">
        <v>33</v>
      </c>
      <c r="E20" s="38" t="s">
        <v>34</v>
      </c>
      <c r="F20" s="30">
        <v>0</v>
      </c>
    </row>
    <row r="21" spans="1:8" ht="53.25" customHeight="1">
      <c r="A21" s="29">
        <v>43841</v>
      </c>
      <c r="B21" s="29" t="s">
        <v>31</v>
      </c>
      <c r="C21" s="6" t="s">
        <v>32</v>
      </c>
      <c r="D21" s="6" t="s">
        <v>33</v>
      </c>
      <c r="E21" s="38" t="s">
        <v>34</v>
      </c>
      <c r="F21" s="30">
        <v>0</v>
      </c>
    </row>
    <row r="22" spans="1:8" ht="53.25" customHeight="1">
      <c r="A22" s="29">
        <v>43840</v>
      </c>
      <c r="B22" s="29" t="s">
        <v>31</v>
      </c>
      <c r="C22" s="6" t="s">
        <v>32</v>
      </c>
      <c r="D22" s="6" t="s">
        <v>33</v>
      </c>
      <c r="E22" s="38" t="s">
        <v>34</v>
      </c>
      <c r="F22" s="30">
        <v>0</v>
      </c>
    </row>
    <row r="23" spans="1:8" ht="53.25" customHeight="1">
      <c r="A23" s="29">
        <v>43839</v>
      </c>
      <c r="B23" s="29" t="s">
        <v>31</v>
      </c>
      <c r="C23" s="6" t="s">
        <v>32</v>
      </c>
      <c r="D23" s="6" t="s">
        <v>33</v>
      </c>
      <c r="E23" s="38" t="s">
        <v>34</v>
      </c>
      <c r="F23" s="30">
        <v>0</v>
      </c>
    </row>
    <row r="24" spans="1:8" ht="53.25" customHeight="1">
      <c r="A24" s="29">
        <v>43838</v>
      </c>
      <c r="B24" s="29" t="s">
        <v>31</v>
      </c>
      <c r="C24" s="6" t="s">
        <v>32</v>
      </c>
      <c r="D24" s="6" t="s">
        <v>33</v>
      </c>
      <c r="E24" s="38" t="s">
        <v>34</v>
      </c>
      <c r="F24" s="30">
        <v>0</v>
      </c>
    </row>
    <row r="25" spans="1:8" ht="53.25" customHeight="1">
      <c r="A25" s="29">
        <v>43837</v>
      </c>
      <c r="B25" s="29" t="s">
        <v>31</v>
      </c>
      <c r="C25" s="6" t="s">
        <v>32</v>
      </c>
      <c r="D25" s="6" t="s">
        <v>33</v>
      </c>
      <c r="E25" s="38" t="s">
        <v>34</v>
      </c>
      <c r="F25" s="30">
        <v>0</v>
      </c>
    </row>
    <row r="26" spans="1:8" ht="53.25" customHeight="1">
      <c r="A26" s="29">
        <v>43836</v>
      </c>
      <c r="B26" s="29" t="s">
        <v>31</v>
      </c>
      <c r="C26" s="6" t="s">
        <v>32</v>
      </c>
      <c r="D26" s="6" t="s">
        <v>33</v>
      </c>
      <c r="E26" s="38" t="s">
        <v>34</v>
      </c>
      <c r="F26" s="30">
        <v>0</v>
      </c>
    </row>
    <row r="27" spans="1:8" ht="53.25" customHeight="1">
      <c r="A27" s="29">
        <v>43834</v>
      </c>
      <c r="B27" s="29" t="s">
        <v>31</v>
      </c>
      <c r="C27" s="6" t="s">
        <v>32</v>
      </c>
      <c r="D27" s="6" t="s">
        <v>33</v>
      </c>
      <c r="E27" s="38" t="s">
        <v>34</v>
      </c>
      <c r="F27" s="30">
        <v>0</v>
      </c>
    </row>
    <row r="28" spans="1:8" ht="53.25" customHeight="1">
      <c r="A28" s="29">
        <v>43833</v>
      </c>
      <c r="B28" s="29" t="s">
        <v>31</v>
      </c>
      <c r="C28" s="6" t="s">
        <v>32</v>
      </c>
      <c r="D28" s="6" t="s">
        <v>33</v>
      </c>
      <c r="E28" s="38" t="s">
        <v>34</v>
      </c>
      <c r="F28" s="30">
        <v>0</v>
      </c>
    </row>
    <row r="29" spans="1:8" ht="105">
      <c r="A29" s="29">
        <v>43832</v>
      </c>
      <c r="B29" s="29" t="s">
        <v>31</v>
      </c>
      <c r="C29" s="6" t="s">
        <v>32</v>
      </c>
      <c r="D29" s="6" t="s">
        <v>33</v>
      </c>
      <c r="E29" s="38" t="s">
        <v>34</v>
      </c>
      <c r="F29" s="30">
        <v>0</v>
      </c>
    </row>
    <row r="30" spans="1:8" ht="105">
      <c r="A30" s="29">
        <v>43831</v>
      </c>
      <c r="B30" s="29" t="s">
        <v>31</v>
      </c>
      <c r="C30" s="6" t="s">
        <v>32</v>
      </c>
      <c r="D30" s="6" t="s">
        <v>33</v>
      </c>
      <c r="E30" s="38" t="s">
        <v>34</v>
      </c>
      <c r="F30" s="30">
        <v>0</v>
      </c>
    </row>
    <row r="32" spans="1:8" ht="15" customHeight="1">
      <c r="A32" s="45" t="s">
        <v>30</v>
      </c>
      <c r="B32" s="45"/>
      <c r="C32" s="45"/>
      <c r="D32" s="45"/>
      <c r="E32" s="45"/>
      <c r="F32" s="45"/>
      <c r="G32" s="45"/>
      <c r="H32" s="45"/>
    </row>
    <row r="33" spans="1:8">
      <c r="A33" s="45"/>
      <c r="B33" s="45"/>
      <c r="C33" s="45"/>
      <c r="D33" s="45"/>
      <c r="E33" s="45"/>
      <c r="F33" s="45"/>
      <c r="G33" s="45"/>
      <c r="H33" s="45"/>
    </row>
    <row r="34" spans="1:8">
      <c r="A34" s="45"/>
      <c r="B34" s="45"/>
      <c r="C34" s="45"/>
      <c r="D34" s="45"/>
      <c r="E34" s="45"/>
      <c r="F34" s="45"/>
      <c r="G34" s="45"/>
      <c r="H34" s="45"/>
    </row>
    <row r="35" spans="1:8">
      <c r="A35" s="45"/>
      <c r="B35" s="45"/>
      <c r="C35" s="45"/>
      <c r="D35" s="45"/>
      <c r="E35" s="45"/>
      <c r="F35" s="45"/>
      <c r="G35" s="45"/>
      <c r="H35" s="45"/>
    </row>
    <row r="36" spans="1:8">
      <c r="A36" s="45"/>
      <c r="B36" s="45"/>
      <c r="C36" s="45"/>
      <c r="D36" s="45"/>
      <c r="E36" s="45"/>
      <c r="F36" s="45"/>
      <c r="G36" s="45"/>
      <c r="H36" s="45"/>
    </row>
    <row r="37" spans="1:8" ht="53.25" customHeight="1">
      <c r="A37" s="45"/>
      <c r="B37" s="45"/>
      <c r="C37" s="45"/>
      <c r="D37" s="45"/>
      <c r="E37" s="45"/>
      <c r="F37" s="45"/>
      <c r="G37" s="45"/>
      <c r="H37" s="45"/>
    </row>
    <row r="38" spans="1:8" ht="53.25" customHeight="1">
      <c r="A38" s="45"/>
      <c r="B38" s="45"/>
      <c r="C38" s="45"/>
      <c r="D38" s="45"/>
      <c r="E38" s="45"/>
      <c r="F38" s="45"/>
      <c r="G38" s="45"/>
      <c r="H38" s="45"/>
    </row>
    <row r="39" spans="1:8">
      <c r="A39" s="45"/>
      <c r="B39" s="45"/>
      <c r="C39" s="45"/>
      <c r="D39" s="45"/>
      <c r="E39" s="45"/>
      <c r="F39" s="45"/>
      <c r="G39" s="45"/>
      <c r="H39" s="45"/>
    </row>
    <row r="40" spans="1:8">
      <c r="A40" s="45"/>
      <c r="B40" s="45"/>
      <c r="C40" s="45"/>
      <c r="D40" s="45"/>
      <c r="E40" s="45"/>
      <c r="F40" s="45"/>
      <c r="G40" s="45"/>
      <c r="H40" s="45"/>
    </row>
    <row r="41" spans="1:8">
      <c r="A41" s="45"/>
      <c r="B41" s="45"/>
      <c r="C41" s="45"/>
      <c r="D41" s="45"/>
      <c r="E41" s="45"/>
      <c r="F41" s="45"/>
      <c r="G41" s="45"/>
      <c r="H41" s="45"/>
    </row>
    <row r="42" spans="1:8">
      <c r="A42" s="45"/>
      <c r="B42" s="45"/>
      <c r="C42" s="45"/>
      <c r="D42" s="45"/>
      <c r="E42" s="45"/>
      <c r="F42" s="45"/>
      <c r="G42" s="45"/>
      <c r="H42" s="45"/>
    </row>
    <row r="43" spans="1:8">
      <c r="A43" s="45"/>
      <c r="B43" s="45"/>
      <c r="C43" s="45"/>
      <c r="D43" s="45"/>
      <c r="E43" s="45"/>
      <c r="F43" s="45"/>
      <c r="G43" s="45"/>
      <c r="H43" s="45"/>
    </row>
    <row r="44" spans="1:8">
      <c r="A44" s="45"/>
      <c r="B44" s="45"/>
      <c r="C44" s="45"/>
      <c r="D44" s="45"/>
      <c r="E44" s="45"/>
      <c r="F44" s="45"/>
      <c r="G44" s="45"/>
      <c r="H44" s="45"/>
    </row>
    <row r="45" spans="1:8">
      <c r="A45" s="45"/>
      <c r="B45" s="45"/>
      <c r="C45" s="45"/>
      <c r="D45" s="45"/>
      <c r="E45" s="45"/>
      <c r="F45" s="45"/>
      <c r="G45" s="45"/>
      <c r="H45" s="45"/>
    </row>
    <row r="46" spans="1:8">
      <c r="A46" s="45"/>
      <c r="B46" s="45"/>
      <c r="C46" s="45"/>
      <c r="D46" s="45"/>
      <c r="E46" s="45"/>
      <c r="F46" s="45"/>
      <c r="G46" s="45"/>
      <c r="H46" s="45"/>
    </row>
    <row r="48" spans="1:8" ht="53.25" customHeight="1"/>
    <row r="57" ht="294" customHeight="1"/>
  </sheetData>
  <mergeCells count="8">
    <mergeCell ref="A32:H46"/>
    <mergeCell ref="A1:H1"/>
    <mergeCell ref="A2:A3"/>
    <mergeCell ref="B2:B3"/>
    <mergeCell ref="C2:C3"/>
    <mergeCell ref="D2:D3"/>
    <mergeCell ref="E2:E3"/>
    <mergeCell ref="F2:F3"/>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Diamond</vt:lpstr>
      <vt:lpstr>Steel</vt:lpstr>
      <vt:lpstr>Rubber</vt:lpstr>
      <vt:lpstr>Pepper</vt:lpstr>
      <vt:lpstr>Paddy Basmat 1121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AmarS1070</dc:creator>
  <cp:lastModifiedBy>PrashantF000107</cp:lastModifiedBy>
  <cp:lastPrinted>2019-11-21T12:53:11Z</cp:lastPrinted>
  <dcterms:created xsi:type="dcterms:W3CDTF">2018-09-27T12:35:32Z</dcterms:created>
  <dcterms:modified xsi:type="dcterms:W3CDTF">2020-02-01T11:33:21Z</dcterms:modified>
</cp:coreProperties>
</file>